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lexa\Documents\Алекс\Судейство\2022\Кросс на ЛБК - 31.07.2022\"/>
    </mc:Choice>
  </mc:AlternateContent>
  <xr:revisionPtr revIDLastSave="0" documentId="13_ncr:1_{EBABAEE4-0C63-4B62-8602-0F4DC027D2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Итог" sheetId="1" r:id="rId1"/>
  </sheets>
  <definedNames>
    <definedName name="_xlnm.Print_Area" localSheetId="0">Итог!$A$1:$I$73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2" i="1" l="1"/>
  <c r="E71" i="1"/>
  <c r="E70" i="1"/>
  <c r="D72" i="1"/>
  <c r="D71" i="1"/>
  <c r="D70" i="1"/>
  <c r="I62" i="1" a="1"/>
  <c r="I62" i="1" s="1"/>
  <c r="I63" i="1" a="1"/>
  <c r="I63" i="1" s="1"/>
  <c r="I31" i="1" a="1"/>
  <c r="I31" i="1" s="1"/>
  <c r="I30" i="1" a="1"/>
  <c r="I30" i="1" s="1"/>
  <c r="I29" i="1" a="1"/>
  <c r="I29" i="1" s="1"/>
  <c r="I28" i="1" a="1"/>
  <c r="I28" i="1" s="1"/>
  <c r="I27" i="1" a="1"/>
  <c r="I27" i="1" s="1"/>
  <c r="I64" i="1" a="1"/>
  <c r="I64" i="1" s="1"/>
  <c r="F72" i="1" l="1"/>
  <c r="F71" i="1"/>
  <c r="E73" i="1"/>
  <c r="D73" i="1"/>
  <c r="F70" i="1"/>
  <c r="F73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<sst xmlns="http://schemas.openxmlformats.org/spreadsheetml/2006/main" count="110" uniqueCount="67">
  <si>
    <t>Участник</t>
  </si>
  <si>
    <r>
      <t xml:space="preserve">Старший судья по трассам: </t>
    </r>
    <r>
      <rPr>
        <sz val="11"/>
        <color indexed="8"/>
        <rFont val="Times New Roman"/>
        <family val="1"/>
        <charset val="204"/>
      </rPr>
      <t>Манахов А.В</t>
    </r>
  </si>
  <si>
    <t>Возраст</t>
  </si>
  <si>
    <t>Дата
рождения</t>
  </si>
  <si>
    <t>Время
старта</t>
  </si>
  <si>
    <r>
      <rPr>
        <b/>
        <sz val="11"/>
        <color indexed="8"/>
        <rFont val="Times New Roman"/>
        <family val="1"/>
        <charset val="204"/>
      </rPr>
      <t>Начало соревнований: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11:00</t>
    </r>
  </si>
  <si>
    <r>
      <rPr>
        <b/>
        <sz val="11"/>
        <color indexed="8"/>
        <rFont val="Times New Roman"/>
        <family val="1"/>
        <charset val="204"/>
      </rPr>
      <t>Главный судья:</t>
    </r>
    <r>
      <rPr>
        <sz val="11"/>
        <color theme="1"/>
        <rFont val="Times New Roman"/>
        <family val="1"/>
        <charset val="204"/>
      </rPr>
      <t xml:space="preserve"> Романов С.А.</t>
    </r>
  </si>
  <si>
    <t>Физкультурно-спортивная общественная организация
«Клуб любителей лыжных гонок "Ангара-SKI"»</t>
  </si>
  <si>
    <r>
      <t xml:space="preserve">«Кросс на ЛБК»
</t>
    </r>
    <r>
      <rPr>
        <b/>
        <sz val="11"/>
        <color theme="1"/>
        <rFont val="Times New Roman"/>
        <family val="1"/>
        <charset val="204"/>
      </rPr>
      <t>(с возрастным гандикапом)</t>
    </r>
  </si>
  <si>
    <r>
      <rPr>
        <b/>
        <sz val="11"/>
        <color indexed="8"/>
        <rFont val="Times New Roman"/>
        <family val="1"/>
        <charset val="204"/>
      </rPr>
      <t>Место проведения:</t>
    </r>
    <r>
      <rPr>
        <sz val="11"/>
        <color indexed="8"/>
        <rFont val="Times New Roman"/>
        <family val="1"/>
        <charset val="204"/>
      </rPr>
      <t xml:space="preserve"> г.Ангарск, МАУ АГО СШ ЛБК «Ангарский»</t>
    </r>
  </si>
  <si>
    <r>
      <t xml:space="preserve">Главный секретарь: </t>
    </r>
    <r>
      <rPr>
        <sz val="11"/>
        <color indexed="8"/>
        <rFont val="Times New Roman"/>
        <family val="1"/>
        <charset val="204"/>
      </rPr>
      <t>Романов А.С.</t>
    </r>
  </si>
  <si>
    <t>Мужчины, 10 км.</t>
  </si>
  <si>
    <t>Город
(команда)</t>
  </si>
  <si>
    <t>Женщины, 5 км.</t>
  </si>
  <si>
    <t>ФИНИШНЫЙ ПРОТОКОЛ</t>
  </si>
  <si>
    <t>M</t>
  </si>
  <si>
    <t>Результат</t>
  </si>
  <si>
    <t>№</t>
  </si>
  <si>
    <t>Время
финиша</t>
  </si>
  <si>
    <r>
      <rPr>
        <b/>
        <sz val="11"/>
        <color rgb="FF000000"/>
        <rFont val="Times New Roman"/>
        <family val="1"/>
        <charset val="204"/>
      </rPr>
      <t>Дата проведения:</t>
    </r>
    <r>
      <rPr>
        <sz val="11"/>
        <color indexed="8"/>
        <rFont val="Times New Roman"/>
        <family val="1"/>
        <charset val="204"/>
      </rPr>
      <t xml:space="preserve"> 31 июля 2022 г.</t>
    </r>
  </si>
  <si>
    <t>Лепская Анна</t>
  </si>
  <si>
    <t>Ангарск</t>
  </si>
  <si>
    <t>Кацура Татьяна</t>
  </si>
  <si>
    <t>Ширшова Людмила</t>
  </si>
  <si>
    <t>Масейцева Ольга</t>
  </si>
  <si>
    <t>Бударина Ева</t>
  </si>
  <si>
    <t>Шаповалов Вячеслав</t>
  </si>
  <si>
    <t>Иркутск</t>
  </si>
  <si>
    <t>Голубев Юрий</t>
  </si>
  <si>
    <t>Реутский Сергей</t>
  </si>
  <si>
    <t>Лихов Николай</t>
  </si>
  <si>
    <t>Усолье-Сибирское</t>
  </si>
  <si>
    <t>Конев Михаил</t>
  </si>
  <si>
    <t>Королёв Алексей</t>
  </si>
  <si>
    <t>Наурузбаев Елтай</t>
  </si>
  <si>
    <t>Заболотский Александр</t>
  </si>
  <si>
    <t>Постовалов Олег</t>
  </si>
  <si>
    <t>Красинский Валерий</t>
  </si>
  <si>
    <t>Горбунов Николай</t>
  </si>
  <si>
    <t>Гуревич Станислав</t>
  </si>
  <si>
    <t>Сурков Юрий</t>
  </si>
  <si>
    <t>Давыдов Денис</t>
  </si>
  <si>
    <t>Серёдкин Андрей</t>
  </si>
  <si>
    <t xml:space="preserve">Масейцев Матвей </t>
  </si>
  <si>
    <t>Муравьёв Сергей</t>
  </si>
  <si>
    <t>Мацак Дмитрий</t>
  </si>
  <si>
    <t>Черниговский Николай</t>
  </si>
  <si>
    <t>Фёдоров Роман</t>
  </si>
  <si>
    <t>16 ВК</t>
  </si>
  <si>
    <t>Юрченко Алексей</t>
  </si>
  <si>
    <t>Кокшаров Александр</t>
  </si>
  <si>
    <t>Дрягин Алексей</t>
  </si>
  <si>
    <t>Анзаев Ользон</t>
  </si>
  <si>
    <t>Щучинов Павел</t>
  </si>
  <si>
    <t>Батаев Алексей</t>
  </si>
  <si>
    <t>Ус.-Сиб.</t>
  </si>
  <si>
    <t>Не закончили дистанцию: 0</t>
  </si>
  <si>
    <t>Стартовало участников: 5</t>
  </si>
  <si>
    <t>Закончили дистанию: 5</t>
  </si>
  <si>
    <t>География участников:</t>
  </si>
  <si>
    <t>Мужчины</t>
  </si>
  <si>
    <t>Женщины</t>
  </si>
  <si>
    <t>Всего:</t>
  </si>
  <si>
    <t>DNS</t>
  </si>
  <si>
    <t>Стартовало участников: 23</t>
  </si>
  <si>
    <t>Закончили дистанию: 23</t>
  </si>
  <si>
    <r>
      <rPr>
        <b/>
        <sz val="11"/>
        <color indexed="8"/>
        <rFont val="Times New Roman"/>
        <family val="1"/>
        <charset val="204"/>
      </rPr>
      <t>Окончание соревнований:</t>
    </r>
    <r>
      <rPr>
        <sz val="11"/>
        <color indexed="8"/>
        <rFont val="Times New Roman"/>
        <family val="1"/>
        <charset val="204"/>
      </rPr>
      <t xml:space="preserve"> </t>
    </r>
    <r>
      <rPr>
        <i/>
        <sz val="11"/>
        <color indexed="8"/>
        <rFont val="Times New Roman"/>
        <family val="1"/>
        <charset val="204"/>
      </rPr>
      <t>13:30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</si>
</sst>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6" fillId="0" borderId="0" xfId="0" applyFont="1" applyBorder="1" applyAlignment="1"/>
    <xf numFmtId="164" fontId="5" fillId="0" borderId="0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15" fillId="0" borderId="1" xfId="0" applyNumberFormat="1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0" borderId="1" xfId="0" applyNumberFormat="1" applyFont="1" applyBorder="1" applyAlignment="1">
      <alignment horizontal="center" vertical="center"/>
    </xf>
    <xf numFmtId="46" fontId="11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right" vertical="center"/>
    </xf>
    <xf numFmtId="46" fontId="13" fillId="0" borderId="1" xfId="0" applyNumberFormat="1" applyFont="1" applyBorder="1" applyAlignment="1">
      <alignment horizontal="center" vertical="center" wrapText="1"/>
    </xf>
    <xf numFmtId="46" fontId="6" fillId="0" borderId="1" xfId="0" applyNumberFormat="1" applyFont="1" applyFill="1" applyBorder="1" applyAlignment="1">
      <alignment horizontal="center" vertical="center" wrapText="1"/>
    </xf>
    <xf numFmtId="46" fontId="11" fillId="0" borderId="1" xfId="0" applyNumberFormat="1" applyFont="1" applyBorder="1" applyAlignment="1">
      <alignment horizontal="center" vertical="center" wrapText="1"/>
    </xf>
    <xf numFmtId="4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164" fontId="17" fillId="0" borderId="1" xfId="0" applyNumberFormat="1" applyFont="1" applyBorder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/>
    <xf numFmtId="0" fontId="6" fillId="0" borderId="0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1" fillId="0" borderId="1" xfId="0" applyFont="1" applyBorder="1" applyAlignment="1">
      <alignment horizontal="left"/>
    </xf>
    <xf numFmtId="0" fontId="11" fillId="0" borderId="1" xfId="0" applyFont="1" applyBorder="1"/>
    <xf numFmtId="0" fontId="13" fillId="0" borderId="1" xfId="0" applyFont="1" applyBorder="1" applyAlignment="1">
      <alignment horizontal="right"/>
    </xf>
    <xf numFmtId="0" fontId="13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</cellXfs>
  <cellStyles count="1">
    <cellStyle name="Обычный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76200</xdr:rowOff>
    </xdr:from>
    <xdr:to>
      <xdr:col>6</xdr:col>
      <xdr:colOff>127285</xdr:colOff>
      <xdr:row>9</xdr:row>
      <xdr:rowOff>647700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5D858F46-677C-470B-B29B-FCAB09F21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2625" y="76200"/>
          <a:ext cx="2765710" cy="2266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5"/>
  <sheetViews>
    <sheetView tabSelected="1" topLeftCell="A60" zoomScaleNormal="100" zoomScalePageLayoutView="40" workbookViewId="0">
      <selection activeCell="B39" sqref="B39"/>
    </sheetView>
  </sheetViews>
  <sheetFormatPr defaultRowHeight="15" x14ac:dyDescent="0.25"/>
  <cols>
    <col min="1" max="1" width="4.28515625" style="5" customWidth="1"/>
    <col min="2" max="2" width="23.28515625" style="5" customWidth="1"/>
    <col min="3" max="3" width="10.42578125" style="5" customWidth="1"/>
    <col min="4" max="4" width="11.7109375" customWidth="1"/>
    <col min="5" max="5" width="13.7109375" style="5" customWidth="1"/>
    <col min="6" max="6" width="5.42578125" customWidth="1"/>
    <col min="7" max="7" width="9.140625" style="8"/>
    <col min="8" max="8" width="10.28515625" style="8" bestFit="1" customWidth="1"/>
    <col min="9" max="9" width="10.7109375" customWidth="1"/>
  </cols>
  <sheetData>
    <row r="1" spans="1:10" x14ac:dyDescent="0.25">
      <c r="A1" s="4"/>
      <c r="B1" s="4"/>
      <c r="C1" s="4"/>
      <c r="D1" s="2"/>
      <c r="E1" s="4"/>
      <c r="F1" s="2"/>
      <c r="I1" s="2"/>
      <c r="J1" s="2"/>
    </row>
    <row r="2" spans="1:10" x14ac:dyDescent="0.25">
      <c r="A2" s="4"/>
      <c r="B2" s="4"/>
      <c r="C2" s="4"/>
      <c r="D2" s="2"/>
      <c r="E2" s="4"/>
      <c r="F2" s="2"/>
      <c r="I2" s="2"/>
      <c r="J2" s="2"/>
    </row>
    <row r="3" spans="1:10" x14ac:dyDescent="0.25">
      <c r="A3" s="4"/>
      <c r="B3" s="4"/>
      <c r="C3" s="4"/>
      <c r="D3" s="2"/>
      <c r="E3" s="4"/>
      <c r="F3" s="2"/>
      <c r="I3" s="2"/>
      <c r="J3" s="2"/>
    </row>
    <row r="4" spans="1:10" x14ac:dyDescent="0.25">
      <c r="A4" s="4"/>
      <c r="B4" s="4"/>
      <c r="C4" s="4"/>
      <c r="D4" s="2"/>
      <c r="E4" s="4"/>
      <c r="F4" s="2"/>
      <c r="I4" s="2"/>
      <c r="J4" s="2"/>
    </row>
    <row r="5" spans="1:10" x14ac:dyDescent="0.25">
      <c r="A5" s="4"/>
      <c r="B5" s="4"/>
      <c r="C5" s="4"/>
      <c r="D5" s="2"/>
      <c r="E5" s="4"/>
      <c r="F5" s="2"/>
      <c r="I5" s="2"/>
      <c r="J5" s="2"/>
    </row>
    <row r="6" spans="1:10" x14ac:dyDescent="0.25">
      <c r="A6" s="4"/>
      <c r="B6" s="4"/>
      <c r="C6" s="4"/>
      <c r="D6" s="2"/>
      <c r="E6" s="4"/>
      <c r="F6" s="2"/>
      <c r="I6" s="2"/>
      <c r="J6" s="2"/>
    </row>
    <row r="7" spans="1:10" x14ac:dyDescent="0.25">
      <c r="A7" s="4"/>
      <c r="B7" s="4"/>
      <c r="C7" s="4"/>
      <c r="D7" s="2"/>
      <c r="E7" s="4"/>
      <c r="F7" s="2"/>
      <c r="I7" s="2"/>
      <c r="J7" s="2"/>
    </row>
    <row r="8" spans="1:10" x14ac:dyDescent="0.25">
      <c r="A8" s="4"/>
      <c r="B8" s="4"/>
      <c r="C8" s="4"/>
      <c r="D8" s="2"/>
      <c r="E8" s="4"/>
      <c r="F8" s="2"/>
      <c r="I8" s="2"/>
      <c r="J8" s="2"/>
    </row>
    <row r="9" spans="1:10" ht="13.5" customHeight="1" x14ac:dyDescent="0.25">
      <c r="A9" s="4"/>
      <c r="B9" s="4"/>
      <c r="C9" s="4"/>
      <c r="D9" s="2"/>
      <c r="E9" s="4"/>
      <c r="F9" s="2"/>
      <c r="I9" s="2"/>
      <c r="J9" s="2"/>
    </row>
    <row r="10" spans="1:10" ht="61.5" customHeight="1" x14ac:dyDescent="0.25">
      <c r="A10" s="4"/>
      <c r="B10" s="4"/>
      <c r="C10" s="4"/>
      <c r="D10" s="2"/>
      <c r="E10" s="4"/>
      <c r="F10" s="2"/>
      <c r="I10" s="2"/>
      <c r="J10" s="2"/>
    </row>
    <row r="11" spans="1:10" ht="36" customHeight="1" x14ac:dyDescent="0.25">
      <c r="A11" s="47" t="s">
        <v>7</v>
      </c>
      <c r="B11" s="47"/>
      <c r="C11" s="47"/>
      <c r="D11" s="47"/>
      <c r="E11" s="47"/>
      <c r="F11" s="47"/>
      <c r="G11" s="47"/>
      <c r="H11" s="47"/>
      <c r="I11" s="47"/>
      <c r="J11" s="2"/>
    </row>
    <row r="12" spans="1:10" ht="10.5" customHeight="1" x14ac:dyDescent="0.25">
      <c r="A12" s="4"/>
      <c r="B12" s="4"/>
      <c r="C12" s="4"/>
      <c r="D12" s="2"/>
      <c r="E12" s="4"/>
      <c r="F12" s="2"/>
      <c r="I12" s="2"/>
      <c r="J12" s="2"/>
    </row>
    <row r="13" spans="1:10" ht="33" customHeight="1" x14ac:dyDescent="0.25">
      <c r="A13" s="52" t="s">
        <v>8</v>
      </c>
      <c r="B13" s="52"/>
      <c r="C13" s="52"/>
      <c r="D13" s="52"/>
      <c r="E13" s="52"/>
      <c r="F13" s="52"/>
      <c r="G13" s="52"/>
      <c r="H13" s="52"/>
      <c r="I13" s="52"/>
      <c r="J13" s="3"/>
    </row>
    <row r="14" spans="1:10" ht="12.75" customHeight="1" x14ac:dyDescent="0.25">
      <c r="A14" s="4"/>
      <c r="B14" s="4"/>
      <c r="C14" s="4"/>
      <c r="D14" s="2"/>
      <c r="E14" s="4"/>
      <c r="F14" s="2"/>
      <c r="I14" s="2"/>
      <c r="J14" s="2"/>
    </row>
    <row r="15" spans="1:10" x14ac:dyDescent="0.25">
      <c r="A15" s="51" t="s">
        <v>14</v>
      </c>
      <c r="B15" s="51"/>
      <c r="C15" s="51"/>
      <c r="D15" s="51"/>
      <c r="E15" s="51"/>
      <c r="F15" s="51"/>
      <c r="G15" s="51"/>
      <c r="H15" s="51"/>
      <c r="I15" s="51"/>
      <c r="J15" s="3"/>
    </row>
    <row r="16" spans="1:10" x14ac:dyDescent="0.25">
      <c r="A16" s="4"/>
      <c r="B16" s="4"/>
      <c r="C16" s="4"/>
      <c r="D16" s="2"/>
      <c r="E16" s="4"/>
      <c r="F16" s="2"/>
      <c r="I16" s="2"/>
      <c r="J16" s="2"/>
    </row>
    <row r="17" spans="1:11" ht="15" customHeight="1" x14ac:dyDescent="0.25">
      <c r="A17" s="15" t="s">
        <v>9</v>
      </c>
      <c r="B17" s="15"/>
      <c r="C17" s="15"/>
      <c r="D17" s="15"/>
      <c r="G17" s="50" t="s">
        <v>5</v>
      </c>
      <c r="H17" s="50"/>
      <c r="I17" s="50"/>
      <c r="J17" s="11"/>
    </row>
    <row r="18" spans="1:11" ht="15" customHeight="1" x14ac:dyDescent="0.25">
      <c r="A18" s="53" t="s">
        <v>19</v>
      </c>
      <c r="B18" s="53"/>
      <c r="C18" s="53"/>
      <c r="F18" s="50" t="s">
        <v>66</v>
      </c>
      <c r="G18" s="50"/>
      <c r="H18" s="50"/>
      <c r="I18" s="50"/>
      <c r="J18" s="15"/>
      <c r="K18" s="15"/>
    </row>
    <row r="19" spans="1:11" x14ac:dyDescent="0.25">
      <c r="E19" s="7"/>
      <c r="F19" s="1"/>
    </row>
    <row r="20" spans="1:11" x14ac:dyDescent="0.25">
      <c r="A20" s="45" t="s">
        <v>6</v>
      </c>
      <c r="B20" s="45"/>
      <c r="C20" s="45"/>
      <c r="D20" s="3"/>
      <c r="E20" s="9"/>
      <c r="F20" s="6"/>
    </row>
    <row r="21" spans="1:11" ht="17.25" customHeight="1" x14ac:dyDescent="0.25">
      <c r="A21" s="49" t="s">
        <v>10</v>
      </c>
      <c r="B21" s="49"/>
      <c r="C21" s="49"/>
      <c r="D21" s="12"/>
      <c r="E21" s="12"/>
      <c r="F21" s="12"/>
    </row>
    <row r="22" spans="1:11" x14ac:dyDescent="0.25">
      <c r="A22" s="48" t="s">
        <v>1</v>
      </c>
      <c r="B22" s="48"/>
      <c r="C22" s="48"/>
      <c r="D22" s="48"/>
      <c r="E22" s="12"/>
      <c r="F22" s="6"/>
    </row>
    <row r="23" spans="1:11" s="2" customFormat="1" ht="18" customHeight="1" x14ac:dyDescent="0.25">
      <c r="A23" s="13"/>
      <c r="B23" s="4"/>
      <c r="E23" s="4"/>
      <c r="G23" s="8"/>
      <c r="H23" s="8"/>
    </row>
    <row r="24" spans="1:11" ht="16.5" x14ac:dyDescent="0.25">
      <c r="A24" s="46" t="s">
        <v>13</v>
      </c>
      <c r="B24" s="46"/>
      <c r="C24" s="46"/>
      <c r="D24" s="46"/>
      <c r="E24" s="46"/>
      <c r="F24" s="46"/>
      <c r="G24" s="46"/>
      <c r="H24" s="46"/>
      <c r="I24" s="46"/>
    </row>
    <row r="25" spans="1:11" ht="5.25" customHeight="1" x14ac:dyDescent="0.25">
      <c r="E25" s="27"/>
    </row>
    <row r="26" spans="1:11" s="2" customFormat="1" ht="31.5" x14ac:dyDescent="0.25">
      <c r="A26" s="14" t="s">
        <v>15</v>
      </c>
      <c r="B26" s="14" t="s">
        <v>0</v>
      </c>
      <c r="C26" s="14" t="s">
        <v>2</v>
      </c>
      <c r="D26" s="14" t="s">
        <v>3</v>
      </c>
      <c r="E26" s="14" t="s">
        <v>12</v>
      </c>
      <c r="F26" s="14" t="s">
        <v>17</v>
      </c>
      <c r="G26" s="22" t="s">
        <v>4</v>
      </c>
      <c r="H26" s="22" t="s">
        <v>18</v>
      </c>
      <c r="I26" s="23" t="s">
        <v>16</v>
      </c>
    </row>
    <row r="27" spans="1:11" s="2" customFormat="1" ht="18" customHeight="1" x14ac:dyDescent="0.25">
      <c r="A27" s="42">
        <v>1</v>
      </c>
      <c r="B27" s="35" t="s">
        <v>20</v>
      </c>
      <c r="C27" s="36">
        <v>48</v>
      </c>
      <c r="D27" s="37">
        <v>27046</v>
      </c>
      <c r="E27" s="35" t="s">
        <v>21</v>
      </c>
      <c r="F27" s="35">
        <v>1</v>
      </c>
      <c r="G27" s="43">
        <v>1.0752314814814814E-2</v>
      </c>
      <c r="H27" s="43">
        <v>3.0694444444444444E-2</v>
      </c>
      <c r="I27" s="44" cm="1">
        <f t="array" ref="I27">_xlfn.IFS(ISBLANK(H27)," ",AND(NOT(ISBLANK(H27)),NOT(H27="DNS")),H27-G27,H27="DNS","DNS")</f>
        <v>1.9942129629629629E-2</v>
      </c>
    </row>
    <row r="28" spans="1:11" s="2" customFormat="1" ht="18" customHeight="1" x14ac:dyDescent="0.25">
      <c r="A28" s="42">
        <v>2</v>
      </c>
      <c r="B28" s="35" t="s">
        <v>23</v>
      </c>
      <c r="C28" s="36">
        <v>44</v>
      </c>
      <c r="D28" s="37">
        <v>28671</v>
      </c>
      <c r="E28" s="35" t="s">
        <v>21</v>
      </c>
      <c r="F28" s="35">
        <v>3</v>
      </c>
      <c r="G28" s="43">
        <v>1.1296296296296296E-2</v>
      </c>
      <c r="H28" s="43">
        <v>3.1759259259259258E-2</v>
      </c>
      <c r="I28" s="44" cm="1">
        <f t="array" ref="I28">_xlfn.IFS(ISBLANK(H28)," ",AND(NOT(ISBLANK(H28)),NOT(H28="DNS")),H28-G28,H28="DNS","DNS")</f>
        <v>2.0462962962962961E-2</v>
      </c>
    </row>
    <row r="29" spans="1:11" s="2" customFormat="1" ht="18" customHeight="1" x14ac:dyDescent="0.25">
      <c r="A29" s="42">
        <v>3</v>
      </c>
      <c r="B29" s="35" t="s">
        <v>24</v>
      </c>
      <c r="C29" s="36">
        <v>40</v>
      </c>
      <c r="D29" s="37">
        <v>30080</v>
      </c>
      <c r="E29" s="35" t="s">
        <v>21</v>
      </c>
      <c r="F29" s="35">
        <v>4</v>
      </c>
      <c r="G29" s="43">
        <v>1.1782407407407406E-2</v>
      </c>
      <c r="H29" s="43">
        <v>3.5428240740740739E-2</v>
      </c>
      <c r="I29" s="44" cm="1">
        <f t="array" ref="I29">_xlfn.IFS(ISBLANK(H29)," ",AND(NOT(ISBLANK(H29)),NOT(H29="DNS")),H29-G29,H29="DNS","DNS")</f>
        <v>2.3645833333333331E-2</v>
      </c>
    </row>
    <row r="30" spans="1:11" s="2" customFormat="1" ht="18" customHeight="1" x14ac:dyDescent="0.25">
      <c r="A30" s="42">
        <v>4</v>
      </c>
      <c r="B30" s="35" t="s">
        <v>22</v>
      </c>
      <c r="C30" s="36">
        <v>46</v>
      </c>
      <c r="D30" s="37">
        <v>27910</v>
      </c>
      <c r="E30" s="35" t="s">
        <v>21</v>
      </c>
      <c r="F30" s="35">
        <v>2</v>
      </c>
      <c r="G30" s="43">
        <v>1.1041666666666667E-2</v>
      </c>
      <c r="H30" s="43">
        <v>3.5520833333333328E-2</v>
      </c>
      <c r="I30" s="44" cm="1">
        <f t="array" ref="I30">_xlfn.IFS(ISBLANK(H30)," ",AND(NOT(ISBLANK(H30)),NOT(H30="DNS")),H30-G30,H30="DNS","DNS")</f>
        <v>2.4479166666666663E-2</v>
      </c>
    </row>
    <row r="31" spans="1:11" s="2" customFormat="1" ht="18" customHeight="1" x14ac:dyDescent="0.25">
      <c r="A31" s="21">
        <v>5</v>
      </c>
      <c r="B31" s="17" t="s">
        <v>25</v>
      </c>
      <c r="C31" s="19">
        <v>36</v>
      </c>
      <c r="D31" s="20">
        <v>31562</v>
      </c>
      <c r="E31" s="17" t="s">
        <v>21</v>
      </c>
      <c r="F31" s="17">
        <v>5</v>
      </c>
      <c r="G31" s="24">
        <v>1.2187500000000002E-2</v>
      </c>
      <c r="H31" s="24">
        <v>4.0381944444444443E-2</v>
      </c>
      <c r="I31" s="25" cm="1">
        <f t="array" ref="I31">_xlfn.IFS(ISBLANK(H31)," ",AND(NOT(ISBLANK(H31)),NOT(H31="DNS")),H31-G31,H31="DNS","DNS")</f>
        <v>2.8194444444444439E-2</v>
      </c>
    </row>
    <row r="32" spans="1:11" ht="5.25" customHeight="1" x14ac:dyDescent="0.25">
      <c r="E32" s="27"/>
    </row>
    <row r="33" spans="1:9" s="2" customFormat="1" ht="14.25" customHeight="1" x14ac:dyDescent="0.25">
      <c r="A33" s="13"/>
      <c r="B33" s="45" t="s">
        <v>57</v>
      </c>
      <c r="C33" s="45"/>
      <c r="D33" s="3"/>
      <c r="E33" s="4"/>
      <c r="F33" s="4"/>
      <c r="H33" s="8"/>
    </row>
    <row r="34" spans="1:9" s="2" customFormat="1" ht="14.25" customHeight="1" x14ac:dyDescent="0.25">
      <c r="A34" s="13"/>
      <c r="B34" s="3" t="s">
        <v>58</v>
      </c>
      <c r="C34" s="3"/>
      <c r="D34" s="45" t="s">
        <v>56</v>
      </c>
      <c r="E34" s="45"/>
      <c r="F34" s="45"/>
      <c r="H34" s="8"/>
    </row>
    <row r="35" spans="1:9" s="2" customFormat="1" ht="18" customHeight="1" x14ac:dyDescent="0.25">
      <c r="A35" s="13"/>
      <c r="B35" s="26"/>
      <c r="C35" s="26"/>
      <c r="D35" s="26"/>
      <c r="E35" s="26"/>
      <c r="F35" s="26"/>
      <c r="G35" s="26"/>
      <c r="H35" s="8"/>
    </row>
    <row r="36" spans="1:9" ht="16.5" x14ac:dyDescent="0.25">
      <c r="A36" s="46" t="s">
        <v>11</v>
      </c>
      <c r="B36" s="46"/>
      <c r="C36" s="46"/>
      <c r="D36" s="46"/>
      <c r="E36" s="46"/>
      <c r="F36" s="46"/>
      <c r="G36" s="46"/>
      <c r="H36" s="46"/>
      <c r="I36" s="46"/>
    </row>
    <row r="37" spans="1:9" ht="5.25" customHeight="1" x14ac:dyDescent="0.25">
      <c r="E37" s="10"/>
    </row>
    <row r="38" spans="1:9" ht="34.5" customHeight="1" x14ac:dyDescent="0.25">
      <c r="A38" s="14" t="s">
        <v>15</v>
      </c>
      <c r="B38" s="14" t="s">
        <v>0</v>
      </c>
      <c r="C38" s="14" t="s">
        <v>2</v>
      </c>
      <c r="D38" s="14" t="s">
        <v>3</v>
      </c>
      <c r="E38" s="14" t="s">
        <v>12</v>
      </c>
      <c r="F38" s="14" t="s">
        <v>17</v>
      </c>
      <c r="G38" s="22" t="s">
        <v>4</v>
      </c>
      <c r="H38" s="22" t="s">
        <v>18</v>
      </c>
      <c r="I38" s="23" t="s">
        <v>16</v>
      </c>
    </row>
    <row r="39" spans="1:9" ht="15.75" x14ac:dyDescent="0.25">
      <c r="A39" s="14">
        <v>1</v>
      </c>
      <c r="B39" s="35" t="s">
        <v>33</v>
      </c>
      <c r="C39" s="36">
        <v>63</v>
      </c>
      <c r="D39" s="37">
        <v>21689</v>
      </c>
      <c r="E39" s="35" t="s">
        <v>55</v>
      </c>
      <c r="F39" s="35">
        <v>12</v>
      </c>
      <c r="G39" s="38">
        <v>1.1291666666666667</v>
      </c>
      <c r="H39" s="38">
        <v>3.3305555555555557</v>
      </c>
      <c r="I39" s="39">
        <v>2.2013888888888888</v>
      </c>
    </row>
    <row r="40" spans="1:9" ht="15.75" x14ac:dyDescent="0.25">
      <c r="A40" s="14">
        <v>2</v>
      </c>
      <c r="B40" s="35" t="s">
        <v>38</v>
      </c>
      <c r="C40" s="36">
        <v>49</v>
      </c>
      <c r="D40" s="37">
        <v>26812</v>
      </c>
      <c r="E40" s="35" t="s">
        <v>55</v>
      </c>
      <c r="F40" s="35">
        <v>18</v>
      </c>
      <c r="G40" s="38">
        <v>1.4555555555555555</v>
      </c>
      <c r="H40" s="38">
        <v>3.3423611111111113</v>
      </c>
      <c r="I40" s="39">
        <v>1.8868055555555554</v>
      </c>
    </row>
    <row r="41" spans="1:9" ht="15.75" x14ac:dyDescent="0.25">
      <c r="A41" s="14">
        <v>3</v>
      </c>
      <c r="B41" s="35" t="s">
        <v>40</v>
      </c>
      <c r="C41" s="36">
        <v>49</v>
      </c>
      <c r="D41" s="37">
        <v>26855</v>
      </c>
      <c r="E41" s="35" t="s">
        <v>55</v>
      </c>
      <c r="F41" s="35">
        <v>21</v>
      </c>
      <c r="G41" s="38">
        <v>1.4555555555555555</v>
      </c>
      <c r="H41" s="38">
        <v>3.3513888888888892</v>
      </c>
      <c r="I41" s="39">
        <v>1.8958333333333333</v>
      </c>
    </row>
    <row r="42" spans="1:9" ht="15.75" x14ac:dyDescent="0.25">
      <c r="A42" s="34">
        <v>4</v>
      </c>
      <c r="B42" s="17" t="s">
        <v>29</v>
      </c>
      <c r="C42" s="19">
        <v>67</v>
      </c>
      <c r="D42" s="20">
        <v>19954</v>
      </c>
      <c r="E42" s="18" t="s">
        <v>27</v>
      </c>
      <c r="F42" s="17">
        <v>8</v>
      </c>
      <c r="G42" s="40">
        <v>2.4958333333333331</v>
      </c>
      <c r="H42" s="40">
        <v>3.3604166666666671</v>
      </c>
      <c r="I42" s="41">
        <v>2.4958333333333331</v>
      </c>
    </row>
    <row r="43" spans="1:9" ht="15.75" x14ac:dyDescent="0.25">
      <c r="A43" s="34">
        <v>5</v>
      </c>
      <c r="B43" s="17" t="s">
        <v>39</v>
      </c>
      <c r="C43" s="19">
        <v>49</v>
      </c>
      <c r="D43" s="20">
        <v>26787</v>
      </c>
      <c r="E43" s="17" t="s">
        <v>21</v>
      </c>
      <c r="F43" s="17">
        <v>19</v>
      </c>
      <c r="G43" s="40">
        <v>1.4555555555555555</v>
      </c>
      <c r="H43" s="40">
        <v>3.3763888888888887</v>
      </c>
      <c r="I43" s="41">
        <v>1.9208333333333334</v>
      </c>
    </row>
    <row r="44" spans="1:9" ht="15.75" x14ac:dyDescent="0.25">
      <c r="A44" s="34">
        <v>6</v>
      </c>
      <c r="B44" s="17" t="s">
        <v>30</v>
      </c>
      <c r="C44" s="19">
        <v>65</v>
      </c>
      <c r="D44" s="20">
        <v>21031</v>
      </c>
      <c r="E44" s="17" t="s">
        <v>55</v>
      </c>
      <c r="F44" s="17">
        <v>9</v>
      </c>
      <c r="G44" s="40">
        <v>1.0215277777777778</v>
      </c>
      <c r="H44" s="40">
        <v>3.3826388888888892</v>
      </c>
      <c r="I44" s="41">
        <v>2.3611111111111112</v>
      </c>
    </row>
    <row r="45" spans="1:9" ht="15.75" x14ac:dyDescent="0.25">
      <c r="A45" s="34">
        <v>7</v>
      </c>
      <c r="B45" s="17" t="s">
        <v>54</v>
      </c>
      <c r="C45" s="19">
        <v>65</v>
      </c>
      <c r="D45" s="20">
        <v>27571</v>
      </c>
      <c r="E45" s="17" t="s">
        <v>21</v>
      </c>
      <c r="F45" s="17">
        <v>35</v>
      </c>
      <c r="G45" s="40">
        <v>1.0215277777777778</v>
      </c>
      <c r="H45" s="40">
        <v>3.411805555555556</v>
      </c>
      <c r="I45" s="41">
        <v>2.3902777777777779</v>
      </c>
    </row>
    <row r="46" spans="1:9" ht="15.75" x14ac:dyDescent="0.25">
      <c r="A46" s="34">
        <v>8</v>
      </c>
      <c r="B46" s="17" t="s">
        <v>32</v>
      </c>
      <c r="C46" s="19">
        <v>65</v>
      </c>
      <c r="D46" s="20">
        <v>20708</v>
      </c>
      <c r="E46" s="17" t="s">
        <v>27</v>
      </c>
      <c r="F46" s="17">
        <v>11</v>
      </c>
      <c r="G46" s="33">
        <v>1.0215277777777778</v>
      </c>
      <c r="H46" s="40">
        <v>3.4472222222222224</v>
      </c>
      <c r="I46" s="41">
        <v>2.4256944444444444</v>
      </c>
    </row>
    <row r="47" spans="1:9" ht="15.75" x14ac:dyDescent="0.25">
      <c r="A47" s="34">
        <v>9</v>
      </c>
      <c r="B47" s="17" t="s">
        <v>45</v>
      </c>
      <c r="C47" s="19">
        <v>41</v>
      </c>
      <c r="D47" s="20">
        <v>29525</v>
      </c>
      <c r="E47" s="17" t="s">
        <v>21</v>
      </c>
      <c r="F47" s="17">
        <v>27</v>
      </c>
      <c r="G47" s="33">
        <v>1.5541666666666665</v>
      </c>
      <c r="H47" s="40">
        <v>3.5062500000000001</v>
      </c>
      <c r="I47" s="41">
        <v>1.9520833333333334</v>
      </c>
    </row>
    <row r="48" spans="1:9" ht="15.75" x14ac:dyDescent="0.25">
      <c r="A48" s="34">
        <v>10</v>
      </c>
      <c r="B48" s="17" t="s">
        <v>34</v>
      </c>
      <c r="C48" s="19">
        <v>60</v>
      </c>
      <c r="D48" s="20">
        <v>22526</v>
      </c>
      <c r="E48" s="17" t="s">
        <v>55</v>
      </c>
      <c r="F48" s="17">
        <v>13</v>
      </c>
      <c r="G48" s="40">
        <v>1.2645833333333334</v>
      </c>
      <c r="H48" s="40">
        <v>3.5208333333333335</v>
      </c>
      <c r="I48" s="41">
        <v>2.2562500000000001</v>
      </c>
    </row>
    <row r="49" spans="1:9" ht="15.75" x14ac:dyDescent="0.25">
      <c r="A49" s="34">
        <v>11</v>
      </c>
      <c r="B49" s="16" t="s">
        <v>26</v>
      </c>
      <c r="C49" s="19">
        <v>72</v>
      </c>
      <c r="D49" s="28">
        <v>18184</v>
      </c>
      <c r="E49" s="18" t="s">
        <v>27</v>
      </c>
      <c r="F49" s="17">
        <v>6</v>
      </c>
      <c r="G49" s="33">
        <v>0.45347222222222222</v>
      </c>
      <c r="H49" s="40">
        <v>3.5249999999999999</v>
      </c>
      <c r="I49" s="41">
        <v>3.0715277777777779</v>
      </c>
    </row>
    <row r="50" spans="1:9" ht="15.75" x14ac:dyDescent="0.25">
      <c r="A50" s="34">
        <v>12</v>
      </c>
      <c r="B50" s="17" t="s">
        <v>49</v>
      </c>
      <c r="C50" s="19">
        <v>38</v>
      </c>
      <c r="D50" s="20">
        <v>30867</v>
      </c>
      <c r="E50" s="17" t="s">
        <v>21</v>
      </c>
      <c r="F50" s="17">
        <v>30</v>
      </c>
      <c r="G50" s="33">
        <v>1.5826388888888889</v>
      </c>
      <c r="H50" s="40">
        <v>3.5597222222222222</v>
      </c>
      <c r="I50" s="41">
        <v>1.9770833333333335</v>
      </c>
    </row>
    <row r="51" spans="1:9" ht="15.75" x14ac:dyDescent="0.25">
      <c r="A51" s="34">
        <v>13</v>
      </c>
      <c r="B51" s="17" t="s">
        <v>43</v>
      </c>
      <c r="C51" s="19">
        <v>43</v>
      </c>
      <c r="D51" s="20">
        <v>29016</v>
      </c>
      <c r="E51" s="17" t="s">
        <v>21</v>
      </c>
      <c r="F51" s="17">
        <v>24</v>
      </c>
      <c r="G51" s="33">
        <v>1.5319444444444443</v>
      </c>
      <c r="H51" s="40">
        <v>3.5874999999999999</v>
      </c>
      <c r="I51" s="41">
        <v>2.0555555555555558</v>
      </c>
    </row>
    <row r="52" spans="1:9" ht="15.75" x14ac:dyDescent="0.25">
      <c r="A52" s="34">
        <v>14</v>
      </c>
      <c r="B52" s="17" t="s">
        <v>50</v>
      </c>
      <c r="C52" s="19">
        <v>37</v>
      </c>
      <c r="D52" s="20">
        <v>31128</v>
      </c>
      <c r="E52" s="17" t="s">
        <v>27</v>
      </c>
      <c r="F52" s="17">
        <v>31</v>
      </c>
      <c r="G52" s="33">
        <v>1.59375</v>
      </c>
      <c r="H52" s="40">
        <v>3.6340277777777779</v>
      </c>
      <c r="I52" s="41">
        <v>2.0402777777777779</v>
      </c>
    </row>
    <row r="53" spans="1:9" ht="15.75" x14ac:dyDescent="0.25">
      <c r="A53" s="34">
        <v>15</v>
      </c>
      <c r="B53" s="17" t="s">
        <v>53</v>
      </c>
      <c r="C53" s="19">
        <v>29</v>
      </c>
      <c r="D53" s="20">
        <v>34040</v>
      </c>
      <c r="E53" s="17" t="s">
        <v>55</v>
      </c>
      <c r="F53" s="17">
        <v>34</v>
      </c>
      <c r="G53" s="33">
        <v>1.6624999999999999</v>
      </c>
      <c r="H53" s="40">
        <v>3.6416666666666671</v>
      </c>
      <c r="I53" s="41">
        <v>1.9791666666666667</v>
      </c>
    </row>
    <row r="54" spans="1:9" ht="15.75" x14ac:dyDescent="0.25">
      <c r="A54" s="34">
        <v>16</v>
      </c>
      <c r="B54" s="17" t="s">
        <v>46</v>
      </c>
      <c r="C54" s="19">
        <v>40</v>
      </c>
      <c r="D54" s="20">
        <v>30063</v>
      </c>
      <c r="E54" s="17" t="s">
        <v>21</v>
      </c>
      <c r="F54" s="17">
        <v>28</v>
      </c>
      <c r="G54" s="33">
        <v>1.5638888888888889</v>
      </c>
      <c r="H54" s="40">
        <v>3.6493055555555554</v>
      </c>
      <c r="I54" s="41">
        <v>2.0854166666666667</v>
      </c>
    </row>
    <row r="55" spans="1:9" ht="15.75" x14ac:dyDescent="0.25">
      <c r="A55" s="34">
        <v>17</v>
      </c>
      <c r="B55" s="17" t="s">
        <v>37</v>
      </c>
      <c r="C55" s="19">
        <v>50</v>
      </c>
      <c r="D55" s="28">
        <v>26261</v>
      </c>
      <c r="E55" s="17" t="s">
        <v>27</v>
      </c>
      <c r="F55" s="17">
        <v>16</v>
      </c>
      <c r="G55" s="33">
        <v>1.4409722222222223</v>
      </c>
      <c r="H55" s="40">
        <v>3.7534722222222219</v>
      </c>
      <c r="I55" s="41">
        <v>2.3125</v>
      </c>
    </row>
    <row r="56" spans="1:9" ht="15.75" x14ac:dyDescent="0.25">
      <c r="A56" s="34">
        <v>18</v>
      </c>
      <c r="B56" s="17" t="s">
        <v>52</v>
      </c>
      <c r="C56" s="19">
        <v>34</v>
      </c>
      <c r="D56" s="20">
        <v>32315</v>
      </c>
      <c r="E56" s="17" t="s">
        <v>21</v>
      </c>
      <c r="F56" s="17">
        <v>33</v>
      </c>
      <c r="G56" s="33">
        <v>1.6208333333333333</v>
      </c>
      <c r="H56" s="40">
        <v>3.7597222222222224</v>
      </c>
      <c r="I56" s="41">
        <v>2.1430555555555553</v>
      </c>
    </row>
    <row r="57" spans="1:9" ht="15.75" x14ac:dyDescent="0.25">
      <c r="A57" s="34">
        <v>19</v>
      </c>
      <c r="B57" s="17" t="s">
        <v>44</v>
      </c>
      <c r="C57" s="19">
        <v>42</v>
      </c>
      <c r="D57" s="20">
        <v>29385</v>
      </c>
      <c r="E57" s="17" t="s">
        <v>27</v>
      </c>
      <c r="F57" s="17">
        <v>26</v>
      </c>
      <c r="G57" s="33">
        <v>1.5444444444444445</v>
      </c>
      <c r="H57" s="40">
        <v>3.8847222222222224</v>
      </c>
      <c r="I57" s="41">
        <v>2.3402777777777777</v>
      </c>
    </row>
    <row r="58" spans="1:9" ht="15.75" x14ac:dyDescent="0.25">
      <c r="A58" s="34">
        <v>20</v>
      </c>
      <c r="B58" s="17" t="s">
        <v>36</v>
      </c>
      <c r="C58" s="19">
        <v>50</v>
      </c>
      <c r="D58" s="20">
        <v>26398</v>
      </c>
      <c r="E58" s="17" t="s">
        <v>21</v>
      </c>
      <c r="F58" s="17">
        <v>15</v>
      </c>
      <c r="G58" s="33">
        <v>1.4409722222222223</v>
      </c>
      <c r="H58" s="40">
        <v>3.8993055555555554</v>
      </c>
      <c r="I58" s="41">
        <v>2.4583333333333335</v>
      </c>
    </row>
    <row r="59" spans="1:9" ht="15.75" x14ac:dyDescent="0.25">
      <c r="A59" s="34">
        <v>21</v>
      </c>
      <c r="B59" s="16" t="s">
        <v>28</v>
      </c>
      <c r="C59" s="19">
        <v>72</v>
      </c>
      <c r="D59" s="20">
        <v>18218</v>
      </c>
      <c r="E59" s="18" t="s">
        <v>21</v>
      </c>
      <c r="F59" s="17">
        <v>7</v>
      </c>
      <c r="G59" s="33">
        <v>0.45347222222222222</v>
      </c>
      <c r="H59" s="40">
        <v>3.9256944444444444</v>
      </c>
      <c r="I59" s="41">
        <v>3.4722222222222219</v>
      </c>
    </row>
    <row r="60" spans="1:9" ht="15.75" x14ac:dyDescent="0.25">
      <c r="A60" s="34">
        <v>22</v>
      </c>
      <c r="B60" s="17" t="s">
        <v>41</v>
      </c>
      <c r="C60" s="19">
        <v>46</v>
      </c>
      <c r="D60" s="20">
        <v>27857</v>
      </c>
      <c r="E60" s="17" t="s">
        <v>27</v>
      </c>
      <c r="F60" s="17">
        <v>22</v>
      </c>
      <c r="G60" s="40">
        <v>1.4916666666666665</v>
      </c>
      <c r="H60" s="40">
        <v>3.7569444444444446</v>
      </c>
      <c r="I60" s="41">
        <v>2.4319444444444445</v>
      </c>
    </row>
    <row r="61" spans="1:9" ht="15.75" x14ac:dyDescent="0.25">
      <c r="A61" s="34">
        <v>23</v>
      </c>
      <c r="B61" s="17" t="s">
        <v>47</v>
      </c>
      <c r="C61" s="19" t="s">
        <v>48</v>
      </c>
      <c r="D61" s="20">
        <v>38764</v>
      </c>
      <c r="E61" s="17" t="s">
        <v>27</v>
      </c>
      <c r="F61" s="17">
        <v>29</v>
      </c>
      <c r="G61" s="33">
        <v>1.5701388888888888</v>
      </c>
      <c r="H61" s="40">
        <v>4.7694444444444448</v>
      </c>
      <c r="I61" s="41">
        <v>3.1993055555555556</v>
      </c>
    </row>
    <row r="62" spans="1:9" ht="15.75" x14ac:dyDescent="0.25">
      <c r="A62" s="34">
        <v>24</v>
      </c>
      <c r="B62" s="17" t="s">
        <v>42</v>
      </c>
      <c r="C62" s="19">
        <v>44</v>
      </c>
      <c r="D62" s="20">
        <v>28534</v>
      </c>
      <c r="E62" s="17" t="s">
        <v>21</v>
      </c>
      <c r="F62" s="17">
        <v>23</v>
      </c>
      <c r="G62" s="33"/>
      <c r="H62" s="24" t="s">
        <v>63</v>
      </c>
      <c r="I62" s="31" t="str" cm="1">
        <f t="array" ref="I62">_xlfn.IFS(ISBLANK(H62)," ",AND(NOT(ISBLANK(H62)),NOT(H62="DNS")),H62-G62,H62="DNS","DNS")</f>
        <v>DNS</v>
      </c>
    </row>
    <row r="63" spans="1:9" ht="15.75" x14ac:dyDescent="0.25">
      <c r="A63" s="34">
        <v>25</v>
      </c>
      <c r="B63" s="17" t="s">
        <v>35</v>
      </c>
      <c r="C63" s="19">
        <v>51</v>
      </c>
      <c r="D63" s="20">
        <v>26018</v>
      </c>
      <c r="E63" s="17" t="s">
        <v>55</v>
      </c>
      <c r="F63" s="17">
        <v>14</v>
      </c>
      <c r="G63" s="32"/>
      <c r="H63" s="24" t="s">
        <v>63</v>
      </c>
      <c r="I63" s="31" t="str" cm="1">
        <f t="array" ref="I63">_xlfn.IFS(ISBLANK(H63)," ",AND(NOT(ISBLANK(H63)),NOT(H63="DNS")),H63-G63,H63="DNS","DNS")</f>
        <v>DNS</v>
      </c>
    </row>
    <row r="64" spans="1:9" ht="15.75" x14ac:dyDescent="0.25">
      <c r="A64" s="34">
        <v>26</v>
      </c>
      <c r="B64" s="17" t="s">
        <v>51</v>
      </c>
      <c r="C64" s="19">
        <v>36</v>
      </c>
      <c r="D64" s="20">
        <v>31264</v>
      </c>
      <c r="E64" s="17" t="s">
        <v>21</v>
      </c>
      <c r="F64" s="17">
        <v>32</v>
      </c>
      <c r="G64" s="32"/>
      <c r="H64" s="24" t="s">
        <v>63</v>
      </c>
      <c r="I64" s="31" t="str" cm="1">
        <f t="array" ref="I64">_xlfn.IFS(ISBLANK(H64)," ",AND(NOT(ISBLANK(H64)),NOT(H64="DNS")),H64-G64,H64="DNS","DNS")</f>
        <v>DNS</v>
      </c>
    </row>
    <row r="65" spans="1:8" ht="5.25" customHeight="1" x14ac:dyDescent="0.25">
      <c r="E65" s="27"/>
    </row>
    <row r="66" spans="1:8" s="2" customFormat="1" ht="14.25" customHeight="1" x14ac:dyDescent="0.25">
      <c r="A66" s="13"/>
      <c r="B66" s="45" t="s">
        <v>64</v>
      </c>
      <c r="C66" s="45"/>
      <c r="D66" s="3"/>
      <c r="E66" s="4"/>
      <c r="F66" s="4"/>
      <c r="H66" s="8"/>
    </row>
    <row r="67" spans="1:8" s="2" customFormat="1" ht="14.25" customHeight="1" x14ac:dyDescent="0.25">
      <c r="A67" s="13"/>
      <c r="B67" s="3" t="s">
        <v>65</v>
      </c>
      <c r="C67" s="3"/>
      <c r="D67" s="45" t="s">
        <v>56</v>
      </c>
      <c r="E67" s="45"/>
      <c r="F67" s="45"/>
      <c r="H67" s="8"/>
    </row>
    <row r="68" spans="1:8" ht="33.75" customHeight="1" x14ac:dyDescent="0.25"/>
    <row r="69" spans="1:8" x14ac:dyDescent="0.25">
      <c r="B69" s="54" t="s">
        <v>59</v>
      </c>
      <c r="C69" s="54"/>
      <c r="D69" s="29" t="s">
        <v>60</v>
      </c>
      <c r="E69" s="29" t="s">
        <v>61</v>
      </c>
      <c r="F69" s="58" t="s">
        <v>62</v>
      </c>
      <c r="G69" s="58"/>
    </row>
    <row r="70" spans="1:8" x14ac:dyDescent="0.25">
      <c r="B70" s="55" t="s">
        <v>21</v>
      </c>
      <c r="C70" s="55"/>
      <c r="D70" s="29">
        <f>COUNTIF(E39:E64,"Ангарск")</f>
        <v>11</v>
      </c>
      <c r="E70" s="29">
        <f>COUNTIF(E27:E31,"Ангарск")</f>
        <v>5</v>
      </c>
      <c r="F70" s="56">
        <f>D70+E70</f>
        <v>16</v>
      </c>
      <c r="G70" s="56"/>
    </row>
    <row r="71" spans="1:8" x14ac:dyDescent="0.25">
      <c r="B71" s="55" t="s">
        <v>27</v>
      </c>
      <c r="C71" s="55"/>
      <c r="D71" s="29">
        <f>COUNTIF(E39:E64,"Иркутск")</f>
        <v>8</v>
      </c>
      <c r="E71" s="29">
        <f>COUNTIF(E27:E31,"Иркутск")</f>
        <v>0</v>
      </c>
      <c r="F71" s="56">
        <f t="shared" ref="F71:F73" si="0">D71+E71</f>
        <v>8</v>
      </c>
      <c r="G71" s="56"/>
    </row>
    <row r="72" spans="1:8" x14ac:dyDescent="0.25">
      <c r="A72" s="2"/>
      <c r="B72" s="54" t="s">
        <v>31</v>
      </c>
      <c r="C72" s="54"/>
      <c r="D72" s="29">
        <f>COUNTIF(E39:E64,"Ус.-Сиб.")</f>
        <v>7</v>
      </c>
      <c r="E72" s="29">
        <f>COUNTIF(E27:E31,"Ус.-Сиб.")</f>
        <v>0</v>
      </c>
      <c r="F72" s="56">
        <f t="shared" si="0"/>
        <v>7</v>
      </c>
      <c r="G72" s="56"/>
      <c r="H72"/>
    </row>
    <row r="73" spans="1:8" x14ac:dyDescent="0.25">
      <c r="A73" s="2"/>
      <c r="B73" s="57" t="s">
        <v>62</v>
      </c>
      <c r="C73" s="57"/>
      <c r="D73" s="30">
        <f>SUM(D70:D72)</f>
        <v>26</v>
      </c>
      <c r="E73" s="30">
        <f>SUM(E70:E72)</f>
        <v>5</v>
      </c>
      <c r="F73" s="56">
        <f t="shared" si="0"/>
        <v>31</v>
      </c>
      <c r="G73" s="56"/>
      <c r="H73"/>
    </row>
    <row r="74" spans="1:8" x14ac:dyDescent="0.25">
      <c r="A74" s="2"/>
      <c r="B74" s="4"/>
      <c r="C74" s="2"/>
      <c r="D74" s="8"/>
      <c r="E74" s="8"/>
      <c r="G74"/>
      <c r="H74"/>
    </row>
    <row r="75" spans="1:8" x14ac:dyDescent="0.25">
      <c r="A75" s="2"/>
      <c r="B75" s="4"/>
      <c r="C75" s="2"/>
      <c r="D75" s="8"/>
      <c r="E75" s="8"/>
      <c r="G75"/>
      <c r="H75"/>
    </row>
  </sheetData>
  <sortState xmlns:xlrd2="http://schemas.microsoft.com/office/spreadsheetml/2017/richdata2" ref="A69:A71">
    <sortCondition ref="A68:A71"/>
  </sortState>
  <mergeCells count="25">
    <mergeCell ref="F73:G73"/>
    <mergeCell ref="B72:C72"/>
    <mergeCell ref="B73:C73"/>
    <mergeCell ref="F69:G69"/>
    <mergeCell ref="F70:G70"/>
    <mergeCell ref="F71:G71"/>
    <mergeCell ref="F72:G72"/>
    <mergeCell ref="B66:C66"/>
    <mergeCell ref="D67:F67"/>
    <mergeCell ref="B69:C69"/>
    <mergeCell ref="B70:C70"/>
    <mergeCell ref="B71:C71"/>
    <mergeCell ref="D34:F34"/>
    <mergeCell ref="A36:I36"/>
    <mergeCell ref="B33:C33"/>
    <mergeCell ref="A11:I11"/>
    <mergeCell ref="A20:C20"/>
    <mergeCell ref="A24:I24"/>
    <mergeCell ref="A22:D22"/>
    <mergeCell ref="A21:C21"/>
    <mergeCell ref="G17:I17"/>
    <mergeCell ref="F18:I18"/>
    <mergeCell ref="A15:I15"/>
    <mergeCell ref="A13:I13"/>
    <mergeCell ref="A18:C18"/>
  </mergeCells>
  <conditionalFormatting sqref="D27:D31 D40:D50 D53:D64">
    <cfRule type="cellIs" dxfId="3" priority="7" operator="equal">
      <formula>"Ошибка"</formula>
    </cfRule>
  </conditionalFormatting>
  <conditionalFormatting sqref="D39">
    <cfRule type="cellIs" dxfId="2" priority="3" operator="equal">
      <formula>"Ошибка"</formula>
    </cfRule>
  </conditionalFormatting>
  <conditionalFormatting sqref="D51">
    <cfRule type="cellIs" dxfId="1" priority="2" operator="equal">
      <formula>"Ошибка"</formula>
    </cfRule>
  </conditionalFormatting>
  <conditionalFormatting sqref="D52:D62">
    <cfRule type="cellIs" dxfId="0" priority="1" operator="equal">
      <formula>"Ошибка"</formula>
    </cfRule>
  </conditionalFormatting>
  <pageMargins left="0.23622047244094491" right="0.23622047244094491" top="0.23622047244094491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</vt:lpstr>
      <vt:lpstr>Итог!Область_печати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 Romanov</dc:creator>
  <cp:lastModifiedBy>Alexandr Romanov</cp:lastModifiedBy>
  <cp:lastPrinted>2022-07-31T05:18:31Z</cp:lastPrinted>
  <dcterms:created xsi:type="dcterms:W3CDTF">2015-06-05T18:19:34Z</dcterms:created>
  <dcterms:modified xsi:type="dcterms:W3CDTF">2022-07-31T15:48:17Z</dcterms:modified>
</cp:coreProperties>
</file>