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6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<sst xmlns="http://schemas.openxmlformats.org/spreadsheetml/2006/main" count="193" uniqueCount="126">
  <si>
    <t>Конев М.Я.</t>
  </si>
  <si>
    <t>КЛБ</t>
  </si>
  <si>
    <t>ИрИХ</t>
  </si>
  <si>
    <t>Китов А.Д.</t>
  </si>
  <si>
    <t>ИГ</t>
  </si>
  <si>
    <t>ИЗК</t>
  </si>
  <si>
    <t>ИСЭМ(90)</t>
  </si>
  <si>
    <t>Гениевский А.И.</t>
  </si>
  <si>
    <t>Гула А.В.</t>
  </si>
  <si>
    <t>ЛИН</t>
  </si>
  <si>
    <t>Петрушев В.А.</t>
  </si>
  <si>
    <t>I</t>
  </si>
  <si>
    <t>II</t>
  </si>
  <si>
    <t>III</t>
  </si>
  <si>
    <t>IV</t>
  </si>
  <si>
    <t>V</t>
  </si>
  <si>
    <t>VI</t>
  </si>
  <si>
    <t>VII</t>
  </si>
  <si>
    <t>Круги</t>
  </si>
  <si>
    <t>Протокол</t>
  </si>
  <si>
    <t>Первенство институтов ИНЦ СО РАН и клубов любителей бега</t>
  </si>
  <si>
    <t>Мужчины</t>
  </si>
  <si>
    <t>Женщины</t>
  </si>
  <si>
    <t>Команды</t>
  </si>
  <si>
    <t>Место</t>
  </si>
  <si>
    <t>ИСЭМ</t>
  </si>
  <si>
    <t>Первенство ИСЭМ</t>
  </si>
  <si>
    <t>ИГХ</t>
  </si>
  <si>
    <t>Калашников С.С.</t>
  </si>
  <si>
    <t>Спиряев В.А.</t>
  </si>
  <si>
    <t>Носков Д.А.</t>
  </si>
  <si>
    <t>Бобина</t>
  </si>
  <si>
    <t>Маркова Е.В.</t>
  </si>
  <si>
    <t>Андреевский Н.В.</t>
  </si>
  <si>
    <t>ИСЭМ(60)</t>
  </si>
  <si>
    <t>Беляева К.В.</t>
  </si>
  <si>
    <t>Овсянко Е.В.</t>
  </si>
  <si>
    <t>Сидлер И.В.</t>
  </si>
  <si>
    <t>Швалева В.В.</t>
  </si>
  <si>
    <t>Вторая возрастная группа (1987-1996 г.р.)</t>
  </si>
  <si>
    <t>Портнягин А.Н.</t>
  </si>
  <si>
    <t>Горбунов В.В.</t>
  </si>
  <si>
    <t>Третья возрастная группа (1977-1986 г.р.)</t>
  </si>
  <si>
    <t>Сафаров А.С.</t>
  </si>
  <si>
    <t>Четвертая возрастная группа (1967-1976 г.р.)</t>
  </si>
  <si>
    <t>Сиянов Д.А.</t>
  </si>
  <si>
    <t>Пятая возрастная группа (1957-1966 г.р.)</t>
  </si>
  <si>
    <t>Демин П.А.</t>
  </si>
  <si>
    <t>Шестая возрастная группа (1947-1956 г.р.)</t>
  </si>
  <si>
    <t>Седьмая возрастная группа (1946 г.р. и старше)</t>
  </si>
  <si>
    <t>Кручинина Эллина</t>
  </si>
  <si>
    <t>Кручинина Алиса</t>
  </si>
  <si>
    <t>Маркова Варя</t>
  </si>
  <si>
    <t>Дзюба Мила</t>
  </si>
  <si>
    <t>Вторая возрастная группа (1997-2001 г.р.)</t>
  </si>
  <si>
    <t>Третья возрастная группа (1987-1996 г.р.)</t>
  </si>
  <si>
    <t>Лукашева Е.В.</t>
  </si>
  <si>
    <t>Середкина А.И.</t>
  </si>
  <si>
    <t>Кустова О.В.</t>
  </si>
  <si>
    <t>Четвертая возрастная группа (1977-1986 г.р.)</t>
  </si>
  <si>
    <t>Пятая возрастная группа (1967-1976 г.р.)</t>
  </si>
  <si>
    <t>Кривошеева Н.Л.</t>
  </si>
  <si>
    <t>Шестая возрастная группа (1957-1966 г.р.)</t>
  </si>
  <si>
    <t>Кабаева Н.Н.</t>
  </si>
  <si>
    <t>Седьмая возрастная группа (1956 г.р. и старше)</t>
  </si>
  <si>
    <t>Первая возрастная группа (2002-2016 г.р.)</t>
  </si>
  <si>
    <t>ИСЭМ(70)</t>
  </si>
  <si>
    <t>Кол-во</t>
  </si>
  <si>
    <t>кругов</t>
  </si>
  <si>
    <t>XLII Кросса СЭИ (ИСЭМ)</t>
  </si>
  <si>
    <r>
      <t xml:space="preserve">Трасса: старая освещенка 2200 м., 18.00, </t>
    </r>
    <r>
      <rPr>
        <sz val="10"/>
        <color indexed="8"/>
        <rFont val="Arial"/>
        <family val="2"/>
      </rPr>
      <t>пасмурно, сыро, +7⁰С, 720ммртст, ветер с З-3 м/с</t>
    </r>
  </si>
  <si>
    <t>Брагин Э.В.</t>
  </si>
  <si>
    <t>Елисеев И.А.</t>
  </si>
  <si>
    <t>Овсянко К.А.</t>
  </si>
  <si>
    <t>КЛБ Буркут</t>
  </si>
  <si>
    <t>Юшин Д.В.</t>
  </si>
  <si>
    <t>КЛБ Эол</t>
  </si>
  <si>
    <t>Шаповалов В.В.</t>
  </si>
  <si>
    <t>Первая возрастная группа (2002-2017 г.р.)</t>
  </si>
  <si>
    <t>Марков Арсений</t>
  </si>
  <si>
    <t>ИСЭМ-90</t>
  </si>
  <si>
    <t>Спиряев Дима</t>
  </si>
  <si>
    <t>ИСЭМ-70</t>
  </si>
  <si>
    <t>Тютрин И.В.</t>
  </si>
  <si>
    <t>Серов М.А.</t>
  </si>
  <si>
    <t>Пономарев П.А.</t>
  </si>
  <si>
    <t>Брянский Н.В.</t>
  </si>
  <si>
    <t>Ашурков С.В.</t>
  </si>
  <si>
    <t>Вострецов В.Н.</t>
  </si>
  <si>
    <t>Богданов А.И.</t>
  </si>
  <si>
    <t>Жабоедов А.П.</t>
  </si>
  <si>
    <t>Ооржак Д.С.</t>
  </si>
  <si>
    <t>ИСХИ</t>
  </si>
  <si>
    <t>Тарасюк А.С.</t>
  </si>
  <si>
    <t>Боженков А.А.</t>
  </si>
  <si>
    <t>Рупасов В.</t>
  </si>
  <si>
    <t>Маркова Саша</t>
  </si>
  <si>
    <t>Козалёва</t>
  </si>
  <si>
    <t>Волкова</t>
  </si>
  <si>
    <t>Токарева</t>
  </si>
  <si>
    <t xml:space="preserve">Костромина </t>
  </si>
  <si>
    <t>Калашникова</t>
  </si>
  <si>
    <t>Боролдоева</t>
  </si>
  <si>
    <t>Шарова</t>
  </si>
  <si>
    <t>Потапова</t>
  </si>
  <si>
    <t>КЛБ Беркут</t>
  </si>
  <si>
    <t>Канева Е.</t>
  </si>
  <si>
    <t>Ковалева</t>
  </si>
  <si>
    <t>Волкова М.</t>
  </si>
  <si>
    <t>Загорулько</t>
  </si>
  <si>
    <t>Старченко</t>
  </si>
  <si>
    <t>Гордеева</t>
  </si>
  <si>
    <t xml:space="preserve">Соловей </t>
  </si>
  <si>
    <t>Маркова М.</t>
  </si>
  <si>
    <t>Радомская</t>
  </si>
  <si>
    <t>67 чел. (33 муж. и  34 жен.)</t>
  </si>
  <si>
    <t>1</t>
  </si>
  <si>
    <t>2</t>
  </si>
  <si>
    <t>Первенство ИНЦ и КЛБ</t>
  </si>
  <si>
    <t>Павленко Марина</t>
  </si>
  <si>
    <t>7_8</t>
  </si>
  <si>
    <t>КЛБ МВД ВСИ</t>
  </si>
  <si>
    <t>6_7</t>
  </si>
  <si>
    <t>Организаторы и Судьи: Зароднюк М.С., Смирнов К.С. (*+6 кругов в зачет ИСЭМ отд. 60 и 70)</t>
  </si>
  <si>
    <t>3</t>
  </si>
  <si>
    <t>Все пробежали 282 круг  - 620,4 км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</si>
</sst>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  <numFmt numFmtId="173" formatCode="h:mm:ss;@"/>
    <numFmt numFmtId="17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173" fontId="37" fillId="0" borderId="0" xfId="0" applyNumberFormat="1" applyFont="1" applyAlignment="1">
      <alignment/>
    </xf>
    <xf numFmtId="173" fontId="37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 horizontal="left" vertical="center"/>
    </xf>
    <xf numFmtId="173" fontId="37" fillId="0" borderId="0" xfId="0" applyNumberFormat="1" applyFont="1" applyBorder="1" applyAlignment="1">
      <alignment/>
    </xf>
    <xf numFmtId="173" fontId="37" fillId="0" borderId="11" xfId="0" applyNumberFormat="1" applyFont="1" applyBorder="1" applyAlignment="1">
      <alignment/>
    </xf>
    <xf numFmtId="173" fontId="37" fillId="0" borderId="12" xfId="0" applyNumberFormat="1" applyFont="1" applyBorder="1" applyAlignment="1">
      <alignment horizontal="center"/>
    </xf>
    <xf numFmtId="0" fontId="37" fillId="0" borderId="12" xfId="0" applyFont="1" applyBorder="1" applyAlignment="1">
      <alignment/>
    </xf>
    <xf numFmtId="0" fontId="37" fillId="0" borderId="12" xfId="0" applyFont="1" applyBorder="1" applyAlignment="1">
      <alignment horizontal="left" vertical="center"/>
    </xf>
    <xf numFmtId="0" fontId="37" fillId="0" borderId="12" xfId="0" applyFont="1" applyBorder="1" applyAlignment="1">
      <alignment vertical="center"/>
    </xf>
    <xf numFmtId="173" fontId="37" fillId="0" borderId="12" xfId="0" applyNumberFormat="1" applyFont="1" applyBorder="1" applyAlignment="1">
      <alignment/>
    </xf>
    <xf numFmtId="0" fontId="37" fillId="0" borderId="12" xfId="0" applyFont="1" applyFill="1" applyBorder="1" applyAlignment="1">
      <alignment horizontal="left" vertical="center"/>
    </xf>
    <xf numFmtId="0" fontId="37" fillId="0" borderId="12" xfId="0" applyFont="1" applyFill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37" fillId="0" borderId="12" xfId="0" applyFont="1" applyBorder="1" applyAlignment="1">
      <alignment horizontal="center" vertical="center"/>
    </xf>
    <xf numFmtId="173" fontId="37" fillId="0" borderId="12" xfId="0" applyNumberFormat="1" applyFont="1" applyFill="1" applyBorder="1" applyAlignment="1">
      <alignment/>
    </xf>
    <xf numFmtId="0" fontId="37" fillId="0" borderId="0" xfId="0" applyFont="1" applyFill="1" applyAlignment="1">
      <alignment/>
    </xf>
    <xf numFmtId="0" fontId="38" fillId="0" borderId="12" xfId="0" applyFont="1" applyFill="1" applyBorder="1" applyAlignment="1">
      <alignment horizontal="center" vertical="center"/>
    </xf>
    <xf numFmtId="0" fontId="37" fillId="0" borderId="12" xfId="0" applyNumberFormat="1" applyFont="1" applyFill="1" applyBorder="1" applyAlignment="1">
      <alignment/>
    </xf>
    <xf numFmtId="0" fontId="37" fillId="0" borderId="13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left" vertical="center"/>
    </xf>
    <xf numFmtId="14" fontId="37" fillId="0" borderId="1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173" fontId="37" fillId="0" borderId="1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173" fontId="37" fillId="0" borderId="0" xfId="0" applyNumberFormat="1" applyFont="1" applyFill="1" applyBorder="1" applyAlignment="1">
      <alignment/>
    </xf>
    <xf numFmtId="0" fontId="37" fillId="33" borderId="12" xfId="0" applyFont="1" applyFill="1" applyBorder="1" applyAlignment="1">
      <alignment vertical="center"/>
    </xf>
    <xf numFmtId="2" fontId="37" fillId="0" borderId="0" xfId="0" applyNumberFormat="1" applyFont="1" applyFill="1" applyBorder="1" applyAlignment="1">
      <alignment/>
    </xf>
    <xf numFmtId="173" fontId="37" fillId="33" borderId="12" xfId="0" applyNumberFormat="1" applyFont="1" applyFill="1" applyBorder="1" applyAlignment="1">
      <alignment/>
    </xf>
    <xf numFmtId="1" fontId="37" fillId="0" borderId="0" xfId="0" applyNumberFormat="1" applyFont="1" applyAlignment="1">
      <alignment/>
    </xf>
    <xf numFmtId="49" fontId="37" fillId="0" borderId="12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Fill="1" applyAlignment="1">
      <alignment horizontal="center"/>
    </xf>
    <xf numFmtId="0" fontId="37" fillId="0" borderId="0" xfId="0" applyFont="1" applyBorder="1" applyAlignment="1">
      <alignment/>
    </xf>
    <xf numFmtId="0" fontId="37" fillId="0" borderId="14" xfId="0" applyFont="1" applyFill="1" applyBorder="1" applyAlignment="1">
      <alignment vertical="center"/>
    </xf>
    <xf numFmtId="0" fontId="37" fillId="0" borderId="15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2" fontId="37" fillId="0" borderId="12" xfId="0" applyNumberFormat="1" applyFont="1" applyFill="1" applyBorder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16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left" vertical="center"/>
    </xf>
    <xf numFmtId="0" fontId="37" fillId="0" borderId="13" xfId="0" applyFont="1" applyFill="1" applyBorder="1" applyAlignment="1">
      <alignment horizontal="left" vertical="center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173" fontId="37" fillId="0" borderId="17" xfId="0" applyNumberFormat="1" applyFont="1" applyBorder="1" applyAlignment="1">
      <alignment horizontal="center"/>
    </xf>
    <xf numFmtId="173" fontId="37" fillId="0" borderId="19" xfId="0" applyNumberFormat="1" applyFont="1" applyBorder="1" applyAlignment="1">
      <alignment horizontal="center"/>
    </xf>
    <xf numFmtId="173" fontId="37" fillId="0" borderId="18" xfId="0" applyNumberFormat="1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14" fontId="37" fillId="0" borderId="20" xfId="0" applyNumberFormat="1" applyFont="1" applyBorder="1" applyAlignment="1">
      <alignment horizontal="center"/>
    </xf>
    <xf numFmtId="14" fontId="37" fillId="0" borderId="10" xfId="0" applyNumberFormat="1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9" fillId="0" borderId="2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21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39" fillId="0" borderId="22" xfId="0" applyFont="1" applyFill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33" borderId="16" xfId="0" applyFont="1" applyFill="1" applyBorder="1" applyAlignment="1">
      <alignment horizontal="left" vertical="center"/>
    </xf>
    <xf numFmtId="0" fontId="37" fillId="33" borderId="13" xfId="0" applyFont="1" applyFill="1" applyBorder="1" applyAlignment="1">
      <alignment horizontal="left" vertical="center"/>
    </xf>
    <xf numFmtId="0" fontId="39" fillId="0" borderId="12" xfId="0" applyFont="1" applyBorder="1" applyAlignment="1">
      <alignment horizontal="center"/>
    </xf>
    <xf numFmtId="0" fontId="37" fillId="0" borderId="20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173" fontId="37" fillId="0" borderId="12" xfId="0" applyNumberFormat="1" applyFont="1" applyBorder="1" applyAlignment="1">
      <alignment horizontal="center"/>
    </xf>
    <xf numFmtId="16" fontId="37" fillId="0" borderId="16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8"/>
  <sheetViews>
    <sheetView tabSelected="1" view="pageBreakPreview" zoomScaleSheetLayoutView="100" workbookViewId="0" topLeftCell="A1">
      <selection activeCell="A1" sqref="A1:B1"/>
    </sheetView>
  </sheetViews>
  <sheetFormatPr defaultColWidth="8.28125" defaultRowHeight="15"/>
  <cols>
    <col min="1" max="1" width="6.140625" style="39" customWidth="1"/>
    <col min="2" max="2" width="20.28125" style="14" customWidth="1"/>
    <col min="3" max="3" width="9.421875" style="14" customWidth="1"/>
    <col min="4" max="4" width="13.7109375" style="15" customWidth="1"/>
    <col min="5" max="11" width="7.140625" style="1" customWidth="1"/>
    <col min="12" max="12" width="8.28125" style="34" customWidth="1"/>
    <col min="13" max="16384" width="8.28125" style="3" customWidth="1"/>
  </cols>
  <sheetData>
    <row r="1" spans="1:11" ht="12.75">
      <c r="A1" s="54">
        <v>42859</v>
      </c>
      <c r="B1" s="55"/>
      <c r="C1" s="23"/>
      <c r="D1" s="25" t="s">
        <v>19</v>
      </c>
      <c r="E1" s="2"/>
      <c r="F1" s="2"/>
      <c r="G1" s="2"/>
      <c r="H1" s="2"/>
      <c r="I1" s="2"/>
      <c r="J1" s="2"/>
      <c r="K1" s="2"/>
    </row>
    <row r="2" spans="1:11" ht="12.75">
      <c r="A2" s="37"/>
      <c r="B2" s="4"/>
      <c r="C2" s="4"/>
      <c r="D2" s="24" t="s">
        <v>69</v>
      </c>
      <c r="E2" s="5"/>
      <c r="F2" s="5"/>
      <c r="G2" s="5"/>
      <c r="H2" s="5"/>
      <c r="I2" s="5"/>
      <c r="J2" s="5"/>
      <c r="K2" s="5"/>
    </row>
    <row r="3" spans="1:11" ht="12.75">
      <c r="A3" s="37"/>
      <c r="B3" s="36" t="s">
        <v>70</v>
      </c>
      <c r="C3" s="36"/>
      <c r="D3" s="36"/>
      <c r="E3" s="36"/>
      <c r="F3" s="36"/>
      <c r="G3" s="36"/>
      <c r="H3" s="36"/>
      <c r="I3" s="5"/>
      <c r="J3" s="5"/>
      <c r="K3" s="5"/>
    </row>
    <row r="4" spans="1:11" ht="12.75">
      <c r="A4" s="38"/>
      <c r="B4" s="56" t="s">
        <v>20</v>
      </c>
      <c r="C4" s="56"/>
      <c r="D4" s="56"/>
      <c r="E4" s="56"/>
      <c r="F4" s="56"/>
      <c r="G4" s="56"/>
      <c r="H4" s="56"/>
      <c r="I4" s="6"/>
      <c r="J4" s="6"/>
      <c r="K4" s="6"/>
    </row>
    <row r="5" spans="1:12" ht="12.75">
      <c r="A5" s="67" t="s">
        <v>24</v>
      </c>
      <c r="B5" s="66" t="s">
        <v>21</v>
      </c>
      <c r="C5" s="66"/>
      <c r="D5" s="66"/>
      <c r="E5" s="69" t="s">
        <v>18</v>
      </c>
      <c r="F5" s="69"/>
      <c r="G5" s="69"/>
      <c r="H5" s="69"/>
      <c r="I5" s="69"/>
      <c r="J5" s="69"/>
      <c r="K5" s="69"/>
      <c r="L5" s="34" t="s">
        <v>67</v>
      </c>
    </row>
    <row r="6" spans="1:12" ht="12.75">
      <c r="A6" s="68"/>
      <c r="B6" s="66"/>
      <c r="C6" s="66"/>
      <c r="D6" s="66"/>
      <c r="E6" s="7" t="s">
        <v>11</v>
      </c>
      <c r="F6" s="7" t="s">
        <v>12</v>
      </c>
      <c r="G6" s="7" t="s">
        <v>13</v>
      </c>
      <c r="H6" s="7" t="s">
        <v>14</v>
      </c>
      <c r="I6" s="7" t="s">
        <v>15</v>
      </c>
      <c r="J6" s="7" t="s">
        <v>16</v>
      </c>
      <c r="K6" s="7" t="s">
        <v>17</v>
      </c>
      <c r="L6" s="34" t="s">
        <v>68</v>
      </c>
    </row>
    <row r="7" spans="1:11" ht="12.75">
      <c r="A7" s="13" t="s">
        <v>78</v>
      </c>
      <c r="B7" s="9"/>
      <c r="C7" s="9"/>
      <c r="D7" s="10"/>
      <c r="E7" s="11"/>
      <c r="F7" s="11"/>
      <c r="G7" s="11"/>
      <c r="H7" s="11"/>
      <c r="I7" s="11"/>
      <c r="J7" s="11"/>
      <c r="K7" s="11"/>
    </row>
    <row r="8" spans="1:12" s="18" customFormat="1" ht="12.75">
      <c r="A8" s="43">
        <v>1</v>
      </c>
      <c r="B8" s="64" t="s">
        <v>81</v>
      </c>
      <c r="C8" s="43">
        <v>2007</v>
      </c>
      <c r="D8" s="43" t="s">
        <v>80</v>
      </c>
      <c r="E8" s="17">
        <v>0.018425925925925925</v>
      </c>
      <c r="F8" s="17">
        <v>0.03349537037037037</v>
      </c>
      <c r="G8" s="17"/>
      <c r="H8" s="17"/>
      <c r="I8" s="17"/>
      <c r="J8" s="17"/>
      <c r="K8" s="17"/>
      <c r="L8" s="35">
        <v>2</v>
      </c>
    </row>
    <row r="9" spans="1:12" s="18" customFormat="1" ht="12.75">
      <c r="A9" s="44"/>
      <c r="B9" s="65"/>
      <c r="C9" s="44"/>
      <c r="D9" s="44"/>
      <c r="E9" s="17"/>
      <c r="F9" s="17">
        <f>F8-E8</f>
        <v>0.015069444444444444</v>
      </c>
      <c r="G9" s="17"/>
      <c r="H9" s="17"/>
      <c r="I9" s="17"/>
      <c r="J9" s="17"/>
      <c r="K9" s="17"/>
      <c r="L9" s="35"/>
    </row>
    <row r="10" spans="1:12" s="18" customFormat="1" ht="12.75">
      <c r="A10" s="43">
        <v>2</v>
      </c>
      <c r="B10" s="45" t="s">
        <v>79</v>
      </c>
      <c r="C10" s="43">
        <v>2013</v>
      </c>
      <c r="D10" s="43" t="s">
        <v>80</v>
      </c>
      <c r="E10" s="17">
        <v>0.018657407407407407</v>
      </c>
      <c r="F10" s="17">
        <v>0.045370370370370366</v>
      </c>
      <c r="G10" s="17"/>
      <c r="H10" s="17"/>
      <c r="I10" s="17"/>
      <c r="J10" s="17"/>
      <c r="K10" s="17"/>
      <c r="L10" s="35">
        <v>2</v>
      </c>
    </row>
    <row r="11" spans="1:12" s="18" customFormat="1" ht="12.75">
      <c r="A11" s="44"/>
      <c r="B11" s="46"/>
      <c r="C11" s="44"/>
      <c r="D11" s="44"/>
      <c r="E11" s="17"/>
      <c r="F11" s="17">
        <f>F10-E10</f>
        <v>0.02671296296296296</v>
      </c>
      <c r="G11" s="17"/>
      <c r="H11" s="17"/>
      <c r="I11" s="17"/>
      <c r="J11" s="17"/>
      <c r="K11" s="17"/>
      <c r="L11" s="35"/>
    </row>
    <row r="12" spans="1:12" s="18" customFormat="1" ht="12.75">
      <c r="A12" s="13" t="s">
        <v>39</v>
      </c>
      <c r="B12" s="12"/>
      <c r="C12" s="12"/>
      <c r="D12" s="13"/>
      <c r="E12" s="17"/>
      <c r="F12" s="17"/>
      <c r="G12" s="17"/>
      <c r="H12" s="17"/>
      <c r="I12" s="17"/>
      <c r="J12" s="17"/>
      <c r="K12" s="17"/>
      <c r="L12" s="35"/>
    </row>
    <row r="13" spans="1:12" s="18" customFormat="1" ht="12.75">
      <c r="A13" s="43">
        <v>1</v>
      </c>
      <c r="B13" s="45" t="s">
        <v>88</v>
      </c>
      <c r="C13" s="43">
        <v>1992</v>
      </c>
      <c r="D13" s="43" t="s">
        <v>27</v>
      </c>
      <c r="E13" s="17">
        <v>0.005925925925925926</v>
      </c>
      <c r="F13" s="17">
        <v>0.011562499999999998</v>
      </c>
      <c r="G13" s="17">
        <v>0.017766203703703704</v>
      </c>
      <c r="H13" s="17">
        <v>0.02388888888888889</v>
      </c>
      <c r="I13" s="17">
        <v>0.030034722222222223</v>
      </c>
      <c r="J13" s="17">
        <v>0.036238425925925924</v>
      </c>
      <c r="K13" s="17">
        <v>0.042430555555555555</v>
      </c>
      <c r="L13" s="35">
        <v>7</v>
      </c>
    </row>
    <row r="14" spans="1:12" s="18" customFormat="1" ht="12.75">
      <c r="A14" s="44"/>
      <c r="B14" s="46"/>
      <c r="C14" s="44"/>
      <c r="D14" s="44"/>
      <c r="E14" s="17"/>
      <c r="F14" s="17">
        <f aca="true" t="shared" si="0" ref="F14:K14">F13-E13</f>
        <v>0.0056365740740740725</v>
      </c>
      <c r="G14" s="17">
        <f t="shared" si="0"/>
        <v>0.006203703703703706</v>
      </c>
      <c r="H14" s="17">
        <f t="shared" si="0"/>
        <v>0.006122685185185186</v>
      </c>
      <c r="I14" s="17">
        <f t="shared" si="0"/>
        <v>0.006145833333333333</v>
      </c>
      <c r="J14" s="17">
        <f t="shared" si="0"/>
        <v>0.006203703703703701</v>
      </c>
      <c r="K14" s="17">
        <f t="shared" si="0"/>
        <v>0.006192129629629631</v>
      </c>
      <c r="L14" s="35"/>
    </row>
    <row r="15" spans="1:12" s="18" customFormat="1" ht="12.75">
      <c r="A15" s="43">
        <v>2</v>
      </c>
      <c r="B15" s="45" t="s">
        <v>91</v>
      </c>
      <c r="C15" s="43">
        <v>1995</v>
      </c>
      <c r="D15" s="43" t="s">
        <v>92</v>
      </c>
      <c r="E15" s="31">
        <v>0.005914351851851852</v>
      </c>
      <c r="F15" s="31">
        <v>0.011851851851851851</v>
      </c>
      <c r="G15" s="31">
        <v>0.01810185185185185</v>
      </c>
      <c r="H15" s="31">
        <v>0.024479166666666666</v>
      </c>
      <c r="I15" s="31">
        <v>0.030821759259259257</v>
      </c>
      <c r="J15" s="31">
        <v>0.03849537037037037</v>
      </c>
      <c r="K15" s="31">
        <v>0.04337962962962963</v>
      </c>
      <c r="L15" s="35">
        <v>7</v>
      </c>
    </row>
    <row r="16" spans="1:12" s="18" customFormat="1" ht="12.75">
      <c r="A16" s="44"/>
      <c r="B16" s="46"/>
      <c r="C16" s="44"/>
      <c r="D16" s="44"/>
      <c r="E16" s="17"/>
      <c r="F16" s="17">
        <f aca="true" t="shared" si="1" ref="F16:K16">F15-E15</f>
        <v>0.005937499999999999</v>
      </c>
      <c r="G16" s="17">
        <f t="shared" si="1"/>
        <v>0.00625</v>
      </c>
      <c r="H16" s="17">
        <f t="shared" si="1"/>
        <v>0.006377314814814815</v>
      </c>
      <c r="I16" s="17">
        <f t="shared" si="1"/>
        <v>0.006342592592592591</v>
      </c>
      <c r="J16" s="17">
        <f t="shared" si="1"/>
        <v>0.00767361111111111</v>
      </c>
      <c r="K16" s="17">
        <f t="shared" si="1"/>
        <v>0.004884259259259262</v>
      </c>
      <c r="L16" s="35"/>
    </row>
    <row r="17" spans="1:12" s="18" customFormat="1" ht="12.75">
      <c r="A17" s="43">
        <v>3</v>
      </c>
      <c r="B17" s="45" t="s">
        <v>45</v>
      </c>
      <c r="C17" s="43">
        <v>1987</v>
      </c>
      <c r="D17" s="43" t="s">
        <v>76</v>
      </c>
      <c r="E17" s="17">
        <v>0.0062499999999999995</v>
      </c>
      <c r="F17" s="17">
        <v>0.012546296296296297</v>
      </c>
      <c r="G17" s="17">
        <v>0.01900462962962963</v>
      </c>
      <c r="H17" s="17">
        <v>0.025486111111111112</v>
      </c>
      <c r="I17" s="17">
        <v>0.03211805555555556</v>
      </c>
      <c r="J17" s="17">
        <v>0.038657407407407404</v>
      </c>
      <c r="K17" s="17">
        <v>0.04508101851851851</v>
      </c>
      <c r="L17" s="35">
        <v>7</v>
      </c>
    </row>
    <row r="18" spans="1:12" s="18" customFormat="1" ht="12.75">
      <c r="A18" s="44"/>
      <c r="B18" s="46"/>
      <c r="C18" s="44"/>
      <c r="D18" s="44"/>
      <c r="E18" s="17"/>
      <c r="F18" s="17">
        <f aca="true" t="shared" si="2" ref="F18:K18">F17-E17</f>
        <v>0.006296296296296297</v>
      </c>
      <c r="G18" s="17">
        <f t="shared" si="2"/>
        <v>0.006458333333333335</v>
      </c>
      <c r="H18" s="17">
        <f t="shared" si="2"/>
        <v>0.00648148148148148</v>
      </c>
      <c r="I18" s="17">
        <f t="shared" si="2"/>
        <v>0.006631944444444447</v>
      </c>
      <c r="J18" s="17">
        <f t="shared" si="2"/>
        <v>0.006539351851851845</v>
      </c>
      <c r="K18" s="17">
        <f t="shared" si="2"/>
        <v>0.006423611111111109</v>
      </c>
      <c r="L18" s="35"/>
    </row>
    <row r="19" spans="1:12" s="18" customFormat="1" ht="12.75">
      <c r="A19" s="43">
        <v>4</v>
      </c>
      <c r="B19" s="45" t="s">
        <v>89</v>
      </c>
      <c r="C19" s="43">
        <v>1990</v>
      </c>
      <c r="D19" s="43" t="s">
        <v>27</v>
      </c>
      <c r="E19" s="17">
        <v>0.006539351851851852</v>
      </c>
      <c r="F19" s="17">
        <v>0.01332175925925926</v>
      </c>
      <c r="G19" s="17">
        <v>0.02011574074074074</v>
      </c>
      <c r="H19" s="17">
        <v>0.026759259259259257</v>
      </c>
      <c r="I19" s="17">
        <v>0.03399305555555556</v>
      </c>
      <c r="J19" s="17">
        <v>0.0405787037037037</v>
      </c>
      <c r="K19" s="17"/>
      <c r="L19" s="35">
        <v>6</v>
      </c>
    </row>
    <row r="20" spans="1:12" s="18" customFormat="1" ht="12.75">
      <c r="A20" s="44"/>
      <c r="B20" s="46"/>
      <c r="C20" s="44"/>
      <c r="D20" s="44"/>
      <c r="E20" s="17"/>
      <c r="F20" s="17">
        <f>F19-E19</f>
        <v>0.006782407407407409</v>
      </c>
      <c r="G20" s="17">
        <f>G19-F19</f>
        <v>0.006793981481481479</v>
      </c>
      <c r="H20" s="17">
        <f>H19-G19</f>
        <v>0.006643518518518517</v>
      </c>
      <c r="I20" s="17">
        <f>I19-H19</f>
        <v>0.007233796296296304</v>
      </c>
      <c r="J20" s="17">
        <f>J19-I19</f>
        <v>0.006585648148148139</v>
      </c>
      <c r="K20" s="17"/>
      <c r="L20" s="35"/>
    </row>
    <row r="21" spans="1:12" s="18" customFormat="1" ht="12.75">
      <c r="A21" s="43">
        <v>5</v>
      </c>
      <c r="B21" s="45" t="s">
        <v>41</v>
      </c>
      <c r="C21" s="43">
        <v>1987</v>
      </c>
      <c r="D21" s="43" t="s">
        <v>76</v>
      </c>
      <c r="E21" s="17">
        <v>0.006979166666666667</v>
      </c>
      <c r="F21" s="17">
        <v>0.013854166666666666</v>
      </c>
      <c r="G21" s="17">
        <v>0.02074074074074074</v>
      </c>
      <c r="H21" s="17">
        <v>0.027615740740740743</v>
      </c>
      <c r="I21" s="17">
        <v>0.034583333333333334</v>
      </c>
      <c r="J21" s="17">
        <v>0.04142361111111111</v>
      </c>
      <c r="K21" s="17"/>
      <c r="L21" s="35">
        <v>6</v>
      </c>
    </row>
    <row r="22" spans="1:12" s="18" customFormat="1" ht="12.75">
      <c r="A22" s="44"/>
      <c r="B22" s="46"/>
      <c r="C22" s="44"/>
      <c r="D22" s="44"/>
      <c r="E22" s="17"/>
      <c r="F22" s="17">
        <f>F21-E21</f>
        <v>0.006874999999999998</v>
      </c>
      <c r="G22" s="17">
        <f>G21-F21</f>
        <v>0.0068865740740740745</v>
      </c>
      <c r="H22" s="17">
        <f>H21-G21</f>
        <v>0.006875000000000003</v>
      </c>
      <c r="I22" s="17">
        <f>I21-H21</f>
        <v>0.006967592592592591</v>
      </c>
      <c r="J22" s="17">
        <f>J21-I21</f>
        <v>0.0068402777777777785</v>
      </c>
      <c r="K22" s="17"/>
      <c r="L22" s="35"/>
    </row>
    <row r="23" spans="1:12" s="18" customFormat="1" ht="12.75">
      <c r="A23" s="43">
        <v>6</v>
      </c>
      <c r="B23" s="45" t="s">
        <v>40</v>
      </c>
      <c r="C23" s="43">
        <v>1991</v>
      </c>
      <c r="D23" s="43" t="s">
        <v>76</v>
      </c>
      <c r="E23" s="17">
        <v>0.007777777777777777</v>
      </c>
      <c r="F23" s="17">
        <v>0.014652777777777778</v>
      </c>
      <c r="G23" s="17">
        <v>0.02170138888888889</v>
      </c>
      <c r="H23" s="17">
        <v>0.028819444444444443</v>
      </c>
      <c r="I23" s="17">
        <v>0.03605324074074074</v>
      </c>
      <c r="J23" s="17">
        <v>0.0430787037037037</v>
      </c>
      <c r="K23" s="17"/>
      <c r="L23" s="35">
        <v>6</v>
      </c>
    </row>
    <row r="24" spans="1:12" s="18" customFormat="1" ht="12.75">
      <c r="A24" s="44"/>
      <c r="B24" s="46"/>
      <c r="C24" s="44"/>
      <c r="D24" s="44"/>
      <c r="E24" s="17"/>
      <c r="F24" s="17">
        <f>F23-E23</f>
        <v>0.006875000000000002</v>
      </c>
      <c r="G24" s="17">
        <f>G23-F23</f>
        <v>0.007048611111111113</v>
      </c>
      <c r="H24" s="17">
        <f>H23-G23</f>
        <v>0.007118055555555551</v>
      </c>
      <c r="I24" s="17">
        <f>I23-H23</f>
        <v>0.007233796296296297</v>
      </c>
      <c r="J24" s="17">
        <f>J23-I23</f>
        <v>0.0070254629629629625</v>
      </c>
      <c r="K24" s="17"/>
      <c r="L24" s="35"/>
    </row>
    <row r="25" spans="1:12" s="18" customFormat="1" ht="12.75">
      <c r="A25" s="70" t="s">
        <v>120</v>
      </c>
      <c r="B25" s="45" t="s">
        <v>94</v>
      </c>
      <c r="C25" s="43">
        <v>1987</v>
      </c>
      <c r="D25" s="43" t="s">
        <v>1</v>
      </c>
      <c r="E25" s="17">
        <v>0.007986111111111112</v>
      </c>
      <c r="F25" s="17">
        <v>0.01622685185185185</v>
      </c>
      <c r="G25" s="17">
        <v>0.024189814814814817</v>
      </c>
      <c r="H25" s="17">
        <v>0.032326388888888884</v>
      </c>
      <c r="I25" s="17">
        <v>0.04028935185185185</v>
      </c>
      <c r="J25" s="17">
        <v>0.050416666666666665</v>
      </c>
      <c r="K25" s="17"/>
      <c r="L25" s="35">
        <v>6</v>
      </c>
    </row>
    <row r="26" spans="1:12" s="18" customFormat="1" ht="12.75">
      <c r="A26" s="44"/>
      <c r="B26" s="46"/>
      <c r="C26" s="44"/>
      <c r="D26" s="44"/>
      <c r="E26" s="17"/>
      <c r="F26" s="17">
        <f>F25-E25</f>
        <v>0.008240740740740738</v>
      </c>
      <c r="G26" s="17">
        <f>G25-F25</f>
        <v>0.007962962962962967</v>
      </c>
      <c r="H26" s="17">
        <f>H25-G25</f>
        <v>0.008136574074074067</v>
      </c>
      <c r="I26" s="17">
        <f>I25-H25</f>
        <v>0.007962962962962963</v>
      </c>
      <c r="J26" s="17">
        <f>J25-I25</f>
        <v>0.010127314814814818</v>
      </c>
      <c r="K26" s="17"/>
      <c r="L26" s="35"/>
    </row>
    <row r="27" spans="1:12" s="18" customFormat="1" ht="12.75">
      <c r="A27" s="43" t="s">
        <v>120</v>
      </c>
      <c r="B27" s="45" t="s">
        <v>95</v>
      </c>
      <c r="C27" s="43">
        <v>1987</v>
      </c>
      <c r="D27" s="43" t="s">
        <v>1</v>
      </c>
      <c r="E27" s="17">
        <v>0.007986111111111112</v>
      </c>
      <c r="F27" s="17">
        <v>0.01622685185185185</v>
      </c>
      <c r="G27" s="17">
        <v>0.024189814814814817</v>
      </c>
      <c r="H27" s="17">
        <v>0.032326388888888884</v>
      </c>
      <c r="I27" s="17">
        <v>0.04028935185185185</v>
      </c>
      <c r="J27" s="17">
        <v>0.050416666666666665</v>
      </c>
      <c r="K27" s="17"/>
      <c r="L27" s="35">
        <v>6</v>
      </c>
    </row>
    <row r="28" spans="1:12" s="18" customFormat="1" ht="12.75">
      <c r="A28" s="44"/>
      <c r="B28" s="46"/>
      <c r="C28" s="44"/>
      <c r="D28" s="44"/>
      <c r="E28" s="17"/>
      <c r="F28" s="17">
        <f>F27-E27</f>
        <v>0.008240740740740738</v>
      </c>
      <c r="G28" s="17">
        <f>G27-F27</f>
        <v>0.007962962962962967</v>
      </c>
      <c r="H28" s="17">
        <f>H27-G27</f>
        <v>0.008136574074074067</v>
      </c>
      <c r="I28" s="17">
        <f>I27-H27</f>
        <v>0.007962962962962963</v>
      </c>
      <c r="J28" s="17">
        <f>J27-I27</f>
        <v>0.010127314814814818</v>
      </c>
      <c r="K28" s="17"/>
      <c r="L28" s="35"/>
    </row>
    <row r="29" spans="1:12" s="18" customFormat="1" ht="12.75">
      <c r="A29" s="43">
        <v>9</v>
      </c>
      <c r="B29" s="45" t="s">
        <v>93</v>
      </c>
      <c r="C29" s="43">
        <v>1989</v>
      </c>
      <c r="D29" s="43" t="s">
        <v>27</v>
      </c>
      <c r="E29" s="17">
        <v>0.007523148148148148</v>
      </c>
      <c r="F29" s="17">
        <v>0.014884259259259259</v>
      </c>
      <c r="G29" s="17">
        <v>0.0221875</v>
      </c>
      <c r="H29" s="17">
        <v>0.029872685185185183</v>
      </c>
      <c r="I29" s="17">
        <v>0.03699074074074074</v>
      </c>
      <c r="J29" s="17"/>
      <c r="K29" s="17"/>
      <c r="L29" s="35">
        <v>5</v>
      </c>
    </row>
    <row r="30" spans="1:12" s="18" customFormat="1" ht="12.75">
      <c r="A30" s="44"/>
      <c r="B30" s="46"/>
      <c r="C30" s="44"/>
      <c r="D30" s="44"/>
      <c r="E30" s="17"/>
      <c r="F30" s="17">
        <f>F29-E29</f>
        <v>0.007361111111111111</v>
      </c>
      <c r="G30" s="17">
        <f>G29-F29</f>
        <v>0.00730324074074074</v>
      </c>
      <c r="H30" s="17">
        <f>H29-G29</f>
        <v>0.007685185185185184</v>
      </c>
      <c r="I30" s="17">
        <f>I29-H29</f>
        <v>0.007118055555555558</v>
      </c>
      <c r="J30" s="17"/>
      <c r="K30" s="17"/>
      <c r="L30" s="35"/>
    </row>
    <row r="31" spans="1:12" s="18" customFormat="1" ht="12.75">
      <c r="A31" s="43">
        <v>10</v>
      </c>
      <c r="B31" s="45" t="s">
        <v>90</v>
      </c>
      <c r="C31" s="43">
        <v>1990</v>
      </c>
      <c r="D31" s="43" t="s">
        <v>27</v>
      </c>
      <c r="E31" s="17">
        <v>0.007766203703703703</v>
      </c>
      <c r="F31" s="17">
        <v>0.015740740740740743</v>
      </c>
      <c r="G31" s="17">
        <v>0.023634259259259258</v>
      </c>
      <c r="H31" s="17">
        <v>0.032199074074074074</v>
      </c>
      <c r="I31" s="17">
        <v>0.04045138888888889</v>
      </c>
      <c r="J31" s="17"/>
      <c r="K31" s="17"/>
      <c r="L31" s="35">
        <v>5</v>
      </c>
    </row>
    <row r="32" spans="1:12" s="18" customFormat="1" ht="12.75">
      <c r="A32" s="44"/>
      <c r="B32" s="46"/>
      <c r="C32" s="44"/>
      <c r="D32" s="44"/>
      <c r="E32" s="17"/>
      <c r="F32" s="17">
        <f>F31-E31</f>
        <v>0.00797453703703704</v>
      </c>
      <c r="G32" s="17">
        <f>G31-F31</f>
        <v>0.007893518518518515</v>
      </c>
      <c r="H32" s="17">
        <f>H31-G31</f>
        <v>0.008564814814814817</v>
      </c>
      <c r="I32" s="17">
        <f>I31-H31</f>
        <v>0.008252314814814816</v>
      </c>
      <c r="J32" s="17"/>
      <c r="K32" s="17"/>
      <c r="L32" s="35"/>
    </row>
    <row r="33" spans="1:12" s="18" customFormat="1" ht="12.75">
      <c r="A33" s="13" t="s">
        <v>42</v>
      </c>
      <c r="B33" s="12"/>
      <c r="C33" s="12"/>
      <c r="D33" s="13"/>
      <c r="E33" s="17"/>
      <c r="F33" s="17"/>
      <c r="G33" s="17"/>
      <c r="H33" s="17"/>
      <c r="I33" s="17"/>
      <c r="J33" s="17"/>
      <c r="K33" s="17"/>
      <c r="L33" s="35"/>
    </row>
    <row r="34" spans="1:12" s="18" customFormat="1" ht="12.75">
      <c r="A34" s="43">
        <v>1</v>
      </c>
      <c r="B34" s="45" t="s">
        <v>28</v>
      </c>
      <c r="C34" s="43">
        <v>1986</v>
      </c>
      <c r="D34" s="43" t="s">
        <v>76</v>
      </c>
      <c r="E34" s="17">
        <v>0.00599537037037037</v>
      </c>
      <c r="F34" s="17">
        <v>0.011736111111111109</v>
      </c>
      <c r="G34" s="17">
        <v>0.01765046296296296</v>
      </c>
      <c r="H34" s="17">
        <v>0.023645833333333335</v>
      </c>
      <c r="I34" s="17">
        <v>0.029756944444444447</v>
      </c>
      <c r="J34" s="17">
        <v>0.03596064814814815</v>
      </c>
      <c r="K34" s="17">
        <v>0.042083333333333334</v>
      </c>
      <c r="L34" s="35">
        <v>7</v>
      </c>
    </row>
    <row r="35" spans="1:12" s="18" customFormat="1" ht="12.75">
      <c r="A35" s="44"/>
      <c r="B35" s="46"/>
      <c r="C35" s="44"/>
      <c r="D35" s="44"/>
      <c r="E35" s="17"/>
      <c r="F35" s="17">
        <f aca="true" t="shared" si="3" ref="F35:K35">F34-E34</f>
        <v>0.005740740740740739</v>
      </c>
      <c r="G35" s="17">
        <f t="shared" si="3"/>
        <v>0.005914351851851853</v>
      </c>
      <c r="H35" s="17">
        <f t="shared" si="3"/>
        <v>0.005995370370370373</v>
      </c>
      <c r="I35" s="17">
        <f t="shared" si="3"/>
        <v>0.006111111111111112</v>
      </c>
      <c r="J35" s="17">
        <f t="shared" si="3"/>
        <v>0.006203703703703704</v>
      </c>
      <c r="K35" s="17">
        <f t="shared" si="3"/>
        <v>0.006122685185185182</v>
      </c>
      <c r="L35" s="35"/>
    </row>
    <row r="36" spans="1:12" s="18" customFormat="1" ht="12.75">
      <c r="A36" s="43">
        <v>2</v>
      </c>
      <c r="B36" s="45" t="s">
        <v>30</v>
      </c>
      <c r="C36" s="43">
        <v>1978</v>
      </c>
      <c r="D36" s="43" t="s">
        <v>27</v>
      </c>
      <c r="E36" s="17">
        <v>0.00673611111111111</v>
      </c>
      <c r="F36" s="17">
        <v>0.014224537037037037</v>
      </c>
      <c r="G36" s="17">
        <v>0.02189814814814815</v>
      </c>
      <c r="H36" s="17">
        <v>0.0297337962962963</v>
      </c>
      <c r="I36" s="17">
        <v>0.03596064814814815</v>
      </c>
      <c r="J36" s="17">
        <v>0.042083333333333334</v>
      </c>
      <c r="K36" s="17"/>
      <c r="L36" s="35">
        <v>6</v>
      </c>
    </row>
    <row r="37" spans="1:12" s="18" customFormat="1" ht="12.75">
      <c r="A37" s="44"/>
      <c r="B37" s="46"/>
      <c r="C37" s="44"/>
      <c r="D37" s="44"/>
      <c r="E37" s="17"/>
      <c r="F37" s="17">
        <f>F36-E36</f>
        <v>0.007488425925925927</v>
      </c>
      <c r="G37" s="17">
        <f>G36-F36</f>
        <v>0.007673611111111112</v>
      </c>
      <c r="H37" s="17">
        <f>H36-G36</f>
        <v>0.00783564814814815</v>
      </c>
      <c r="I37" s="17">
        <f>I36-H36</f>
        <v>0.0062268518518518515</v>
      </c>
      <c r="J37" s="17">
        <f>J36-I36</f>
        <v>0.006122685185185182</v>
      </c>
      <c r="K37" s="17"/>
      <c r="L37" s="35"/>
    </row>
    <row r="38" spans="1:12" s="18" customFormat="1" ht="12.75">
      <c r="A38" s="43">
        <v>3</v>
      </c>
      <c r="B38" s="45" t="s">
        <v>43</v>
      </c>
      <c r="C38" s="43">
        <v>1984</v>
      </c>
      <c r="D38" s="43" t="s">
        <v>82</v>
      </c>
      <c r="E38" s="31">
        <v>0.007268518518518519</v>
      </c>
      <c r="F38" s="17">
        <v>0.014641203703703703</v>
      </c>
      <c r="G38" s="17">
        <v>0.022164351851851852</v>
      </c>
      <c r="H38" s="17">
        <v>0.029108796296296296</v>
      </c>
      <c r="I38" s="17">
        <v>0.037453703703703704</v>
      </c>
      <c r="J38" s="17">
        <v>0.04539351851851852</v>
      </c>
      <c r="K38" s="17"/>
      <c r="L38" s="35">
        <v>6</v>
      </c>
    </row>
    <row r="39" spans="1:12" s="18" customFormat="1" ht="12.75">
      <c r="A39" s="44"/>
      <c r="B39" s="46"/>
      <c r="C39" s="44"/>
      <c r="D39" s="44"/>
      <c r="E39" s="17"/>
      <c r="F39" s="17">
        <f>F38-E38</f>
        <v>0.007372685185185184</v>
      </c>
      <c r="G39" s="17">
        <f>G38-F38</f>
        <v>0.007523148148148149</v>
      </c>
      <c r="H39" s="17">
        <f>H38-G38</f>
        <v>0.006944444444444444</v>
      </c>
      <c r="I39" s="17">
        <f>I38-H38</f>
        <v>0.008344907407407409</v>
      </c>
      <c r="J39" s="17">
        <f>J38-I38</f>
        <v>0.007939814814814816</v>
      </c>
      <c r="K39" s="17"/>
      <c r="L39" s="35"/>
    </row>
    <row r="40" spans="1:12" s="18" customFormat="1" ht="12.75">
      <c r="A40" s="43">
        <v>4</v>
      </c>
      <c r="B40" s="45" t="s">
        <v>83</v>
      </c>
      <c r="C40" s="43">
        <v>1980</v>
      </c>
      <c r="D40" s="43" t="s">
        <v>1</v>
      </c>
      <c r="E40" s="17">
        <v>0.007777777777777777</v>
      </c>
      <c r="F40" s="17">
        <v>0.015416666666666667</v>
      </c>
      <c r="G40" s="17">
        <v>0.023032407407407404</v>
      </c>
      <c r="H40" s="17">
        <v>0.030648148148148147</v>
      </c>
      <c r="I40" s="17">
        <v>0.03844907407407407</v>
      </c>
      <c r="J40" s="17">
        <v>0.0459375</v>
      </c>
      <c r="K40" s="17"/>
      <c r="L40" s="35">
        <v>6</v>
      </c>
    </row>
    <row r="41" spans="1:12" s="18" customFormat="1" ht="12.75">
      <c r="A41" s="44"/>
      <c r="B41" s="46"/>
      <c r="C41" s="44"/>
      <c r="D41" s="44"/>
      <c r="E41" s="17"/>
      <c r="F41" s="17">
        <f>F40-E40</f>
        <v>0.00763888888888889</v>
      </c>
      <c r="G41" s="17">
        <f>G40-F40</f>
        <v>0.007615740740740737</v>
      </c>
      <c r="H41" s="17">
        <f>H40-G40</f>
        <v>0.007615740740740742</v>
      </c>
      <c r="I41" s="17">
        <f>I40-H40</f>
        <v>0.007800925925925926</v>
      </c>
      <c r="J41" s="17">
        <f>J40-I40</f>
        <v>0.007488425925925926</v>
      </c>
      <c r="K41" s="17"/>
      <c r="L41" s="35"/>
    </row>
    <row r="42" spans="1:12" s="18" customFormat="1" ht="12.75">
      <c r="A42" s="43">
        <v>5</v>
      </c>
      <c r="B42" s="45" t="s">
        <v>84</v>
      </c>
      <c r="C42" s="43">
        <v>1978</v>
      </c>
      <c r="D42" s="43" t="s">
        <v>1</v>
      </c>
      <c r="E42" s="17">
        <v>0.008344907407407409</v>
      </c>
      <c r="F42" s="17">
        <v>0.01671296296296296</v>
      </c>
      <c r="G42" s="17">
        <v>0.02516203703703704</v>
      </c>
      <c r="H42" s="17">
        <v>0.03333333333333333</v>
      </c>
      <c r="I42" s="17">
        <v>0.04108796296296296</v>
      </c>
      <c r="J42" s="17"/>
      <c r="K42" s="17"/>
      <c r="L42" s="35">
        <v>5</v>
      </c>
    </row>
    <row r="43" spans="1:12" s="18" customFormat="1" ht="12.75">
      <c r="A43" s="44"/>
      <c r="B43" s="46"/>
      <c r="C43" s="44"/>
      <c r="D43" s="44"/>
      <c r="E43" s="17"/>
      <c r="F43" s="17">
        <f>F42-E42</f>
        <v>0.008368055555555552</v>
      </c>
      <c r="G43" s="17">
        <f>G42-F42</f>
        <v>0.008449074074074078</v>
      </c>
      <c r="H43" s="17">
        <f>H42-G42</f>
        <v>0.008171296296296295</v>
      </c>
      <c r="I43" s="17">
        <f>I42-H42</f>
        <v>0.007754629629629625</v>
      </c>
      <c r="J43" s="17"/>
      <c r="K43" s="17"/>
      <c r="L43" s="35"/>
    </row>
    <row r="44" spans="1:12" s="18" customFormat="1" ht="12.75">
      <c r="A44" s="43" t="s">
        <v>122</v>
      </c>
      <c r="B44" s="45" t="s">
        <v>87</v>
      </c>
      <c r="C44" s="43">
        <v>1978</v>
      </c>
      <c r="D44" s="43" t="s">
        <v>5</v>
      </c>
      <c r="E44" s="17">
        <v>0.008854166666666666</v>
      </c>
      <c r="F44" s="17">
        <v>0.019039351851851852</v>
      </c>
      <c r="G44" s="17">
        <v>0.027777777777777776</v>
      </c>
      <c r="H44" s="17">
        <v>0.03599537037037037</v>
      </c>
      <c r="I44" s="17">
        <v>0.04434027777777778</v>
      </c>
      <c r="J44" s="17"/>
      <c r="K44" s="17"/>
      <c r="L44" s="35">
        <v>5</v>
      </c>
    </row>
    <row r="45" spans="1:12" s="18" customFormat="1" ht="12.75">
      <c r="A45" s="44"/>
      <c r="B45" s="46"/>
      <c r="C45" s="44"/>
      <c r="D45" s="44"/>
      <c r="E45" s="17"/>
      <c r="F45" s="17">
        <f>F44-E44</f>
        <v>0.010185185185185186</v>
      </c>
      <c r="G45" s="17">
        <f>G44-F44</f>
        <v>0.008738425925925924</v>
      </c>
      <c r="H45" s="17">
        <f>H44-G44</f>
        <v>0.008217592592592596</v>
      </c>
      <c r="I45" s="17">
        <f>I44-H44</f>
        <v>0.008344907407407405</v>
      </c>
      <c r="J45" s="17"/>
      <c r="K45" s="17"/>
      <c r="L45" s="35"/>
    </row>
    <row r="46" spans="1:12" s="18" customFormat="1" ht="12.75">
      <c r="A46" s="43" t="s">
        <v>122</v>
      </c>
      <c r="B46" s="45" t="s">
        <v>85</v>
      </c>
      <c r="C46" s="43">
        <v>1985</v>
      </c>
      <c r="D46" s="43" t="s">
        <v>121</v>
      </c>
      <c r="E46" s="17">
        <v>0.00835648148148148</v>
      </c>
      <c r="F46" s="17">
        <v>0.01678240740740741</v>
      </c>
      <c r="G46" s="17">
        <v>0.025243055555555557</v>
      </c>
      <c r="H46" s="17">
        <v>0.035034722222222224</v>
      </c>
      <c r="I46" s="17">
        <v>0.04434027777777778</v>
      </c>
      <c r="J46" s="17"/>
      <c r="K46" s="17"/>
      <c r="L46" s="35">
        <v>5</v>
      </c>
    </row>
    <row r="47" spans="1:12" s="18" customFormat="1" ht="12.75">
      <c r="A47" s="44"/>
      <c r="B47" s="46"/>
      <c r="C47" s="44"/>
      <c r="D47" s="44"/>
      <c r="E47" s="17"/>
      <c r="F47" s="17">
        <f>F46-E46</f>
        <v>0.008425925925925929</v>
      </c>
      <c r="G47" s="17">
        <f>G46-F46</f>
        <v>0.008460648148148148</v>
      </c>
      <c r="H47" s="17">
        <f>H46-G46</f>
        <v>0.009791666666666667</v>
      </c>
      <c r="I47" s="17">
        <f>I46-H46</f>
        <v>0.009305555555555553</v>
      </c>
      <c r="J47" s="17"/>
      <c r="K47" s="17"/>
      <c r="L47" s="35"/>
    </row>
    <row r="48" spans="1:12" s="18" customFormat="1" ht="12.75">
      <c r="A48" s="43">
        <v>8</v>
      </c>
      <c r="B48" s="45" t="s">
        <v>86</v>
      </c>
      <c r="C48" s="43">
        <v>1978</v>
      </c>
      <c r="D48" s="43" t="s">
        <v>27</v>
      </c>
      <c r="E48" s="17">
        <v>0.008854166666666666</v>
      </c>
      <c r="F48" s="17">
        <v>0.019328703703703702</v>
      </c>
      <c r="G48" s="17">
        <v>0.030972222222222224</v>
      </c>
      <c r="H48" s="17">
        <v>0.042743055555555555</v>
      </c>
      <c r="I48" s="17"/>
      <c r="J48" s="17"/>
      <c r="K48" s="17"/>
      <c r="L48" s="35">
        <v>4</v>
      </c>
    </row>
    <row r="49" spans="1:12" s="18" customFormat="1" ht="12.75">
      <c r="A49" s="44"/>
      <c r="B49" s="46"/>
      <c r="C49" s="44"/>
      <c r="D49" s="44"/>
      <c r="E49" s="17"/>
      <c r="F49" s="17">
        <f>F48-E48</f>
        <v>0.010474537037037036</v>
      </c>
      <c r="G49" s="17">
        <f>G48-F48</f>
        <v>0.011643518518518522</v>
      </c>
      <c r="H49" s="17">
        <f>H48-G48</f>
        <v>0.011770833333333331</v>
      </c>
      <c r="I49" s="17"/>
      <c r="J49" s="17"/>
      <c r="K49" s="17"/>
      <c r="L49" s="35"/>
    </row>
    <row r="50" spans="1:12" s="18" customFormat="1" ht="12.75">
      <c r="A50" s="43">
        <v>9</v>
      </c>
      <c r="B50" s="45" t="s">
        <v>29</v>
      </c>
      <c r="C50" s="43">
        <v>1980</v>
      </c>
      <c r="D50" s="43" t="s">
        <v>80</v>
      </c>
      <c r="E50" s="17">
        <v>0.019039351851851852</v>
      </c>
      <c r="F50" s="17"/>
      <c r="G50" s="17"/>
      <c r="H50" s="17"/>
      <c r="I50" s="17"/>
      <c r="J50" s="17"/>
      <c r="K50" s="17"/>
      <c r="L50" s="35">
        <v>1</v>
      </c>
    </row>
    <row r="51" spans="1:12" s="18" customFormat="1" ht="12.75">
      <c r="A51" s="44"/>
      <c r="B51" s="46"/>
      <c r="C51" s="44"/>
      <c r="D51" s="44"/>
      <c r="E51" s="17"/>
      <c r="F51" s="17"/>
      <c r="G51" s="17"/>
      <c r="H51" s="17"/>
      <c r="I51" s="17"/>
      <c r="J51" s="17"/>
      <c r="K51" s="17"/>
      <c r="L51" s="35"/>
    </row>
    <row r="52" spans="1:12" s="18" customFormat="1" ht="12.75">
      <c r="A52" s="13" t="s">
        <v>44</v>
      </c>
      <c r="B52" s="12"/>
      <c r="C52" s="12"/>
      <c r="D52" s="13"/>
      <c r="E52" s="17"/>
      <c r="F52" s="17"/>
      <c r="G52" s="17"/>
      <c r="H52" s="17"/>
      <c r="I52" s="17"/>
      <c r="J52" s="17"/>
      <c r="K52" s="17"/>
      <c r="L52" s="35"/>
    </row>
    <row r="53" spans="1:12" s="18" customFormat="1" ht="12.75">
      <c r="A53" s="43">
        <v>1</v>
      </c>
      <c r="B53" s="45" t="s">
        <v>75</v>
      </c>
      <c r="C53" s="43">
        <v>1975</v>
      </c>
      <c r="D53" s="43" t="s">
        <v>76</v>
      </c>
      <c r="E53" s="17">
        <v>0.006354166666666667</v>
      </c>
      <c r="F53" s="17">
        <v>0.01275462962962963</v>
      </c>
      <c r="G53" s="17">
        <v>0.01915509259259259</v>
      </c>
      <c r="H53" s="17">
        <v>0.02568287037037037</v>
      </c>
      <c r="I53" s="17">
        <v>0.032199074074074074</v>
      </c>
      <c r="J53" s="17">
        <v>0.038807870370370375</v>
      </c>
      <c r="K53" s="17">
        <v>0.0453587962962963</v>
      </c>
      <c r="L53" s="35">
        <v>7</v>
      </c>
    </row>
    <row r="54" spans="1:12" s="18" customFormat="1" ht="12.75">
      <c r="A54" s="44"/>
      <c r="B54" s="46"/>
      <c r="C54" s="44"/>
      <c r="D54" s="44"/>
      <c r="E54" s="17"/>
      <c r="F54" s="17">
        <f aca="true" t="shared" si="4" ref="F54:K54">F53-E53</f>
        <v>0.006400462962962963</v>
      </c>
      <c r="G54" s="17">
        <f t="shared" si="4"/>
        <v>0.006400462962962962</v>
      </c>
      <c r="H54" s="17">
        <f t="shared" si="4"/>
        <v>0.006527777777777778</v>
      </c>
      <c r="I54" s="17">
        <f t="shared" si="4"/>
        <v>0.006516203703703705</v>
      </c>
      <c r="J54" s="17">
        <f t="shared" si="4"/>
        <v>0.0066087962962963</v>
      </c>
      <c r="K54" s="17">
        <f t="shared" si="4"/>
        <v>0.006550925925925925</v>
      </c>
      <c r="L54" s="35"/>
    </row>
    <row r="55" spans="1:12" s="18" customFormat="1" ht="12.75">
      <c r="A55" s="43">
        <v>2</v>
      </c>
      <c r="B55" s="45" t="s">
        <v>73</v>
      </c>
      <c r="C55" s="43">
        <v>1974</v>
      </c>
      <c r="D55" s="43" t="s">
        <v>74</v>
      </c>
      <c r="E55" s="17">
        <v>0.00662037037037037</v>
      </c>
      <c r="F55" s="17">
        <v>0.013414351851851851</v>
      </c>
      <c r="G55" s="17">
        <v>0.02034722222222222</v>
      </c>
      <c r="H55" s="17">
        <v>0.027372685185185184</v>
      </c>
      <c r="I55" s="17">
        <v>0.03450231481481481</v>
      </c>
      <c r="J55" s="17">
        <v>0.04163194444444445</v>
      </c>
      <c r="K55" s="17"/>
      <c r="L55" s="35">
        <v>6</v>
      </c>
    </row>
    <row r="56" spans="1:12" s="18" customFormat="1" ht="12.75">
      <c r="A56" s="44"/>
      <c r="B56" s="46"/>
      <c r="C56" s="44"/>
      <c r="D56" s="44"/>
      <c r="E56" s="17"/>
      <c r="F56" s="17">
        <f>F55-E55</f>
        <v>0.006793981481481481</v>
      </c>
      <c r="G56" s="17">
        <f>G55-F55</f>
        <v>0.0069328703703703705</v>
      </c>
      <c r="H56" s="17">
        <f>H55-G55</f>
        <v>0.0070254629629629625</v>
      </c>
      <c r="I56" s="17">
        <f>I55-H55</f>
        <v>0.007129629629629628</v>
      </c>
      <c r="J56" s="17">
        <f>J55-I55</f>
        <v>0.0071296296296296385</v>
      </c>
      <c r="K56" s="17"/>
      <c r="L56" s="35"/>
    </row>
    <row r="57" spans="1:12" s="18" customFormat="1" ht="12.75">
      <c r="A57" s="43">
        <v>3</v>
      </c>
      <c r="B57" s="45" t="s">
        <v>71</v>
      </c>
      <c r="C57" s="43">
        <v>1968</v>
      </c>
      <c r="D57" s="43" t="s">
        <v>2</v>
      </c>
      <c r="E57" s="17">
        <v>0.007662037037037037</v>
      </c>
      <c r="F57" s="17">
        <v>0.015787037037037037</v>
      </c>
      <c r="G57" s="17">
        <v>0.02388888888888889</v>
      </c>
      <c r="H57" s="17">
        <v>0.03211805555555556</v>
      </c>
      <c r="I57" s="17">
        <v>0.040312499999999994</v>
      </c>
      <c r="J57" s="17">
        <v>0.04853009259259259</v>
      </c>
      <c r="K57" s="17"/>
      <c r="L57" s="35">
        <v>5</v>
      </c>
    </row>
    <row r="58" spans="1:12" s="18" customFormat="1" ht="12.75">
      <c r="A58" s="44"/>
      <c r="B58" s="46"/>
      <c r="C58" s="44"/>
      <c r="D58" s="44"/>
      <c r="E58" s="17"/>
      <c r="F58" s="17">
        <f>F57-E57</f>
        <v>0.008125</v>
      </c>
      <c r="G58" s="17">
        <f>G57-F57</f>
        <v>0.008101851851851853</v>
      </c>
      <c r="H58" s="17">
        <f>H57-G57</f>
        <v>0.00822916666666667</v>
      </c>
      <c r="I58" s="17">
        <f>I57-H57</f>
        <v>0.008194444444444435</v>
      </c>
      <c r="J58" s="17">
        <f>J57-I57</f>
        <v>0.008217592592592596</v>
      </c>
      <c r="K58" s="17"/>
      <c r="L58" s="35"/>
    </row>
    <row r="59" spans="1:12" s="18" customFormat="1" ht="12.75">
      <c r="A59" s="43">
        <v>4</v>
      </c>
      <c r="B59" s="45" t="s">
        <v>72</v>
      </c>
      <c r="C59" s="43">
        <v>1969</v>
      </c>
      <c r="D59" s="43" t="s">
        <v>27</v>
      </c>
      <c r="E59" s="17">
        <v>0.012314814814814815</v>
      </c>
      <c r="F59" s="17">
        <v>0.026412037037037036</v>
      </c>
      <c r="G59" s="17">
        <v>0.04070601851851852</v>
      </c>
      <c r="H59" s="17"/>
      <c r="I59" s="17"/>
      <c r="J59" s="17"/>
      <c r="K59" s="17"/>
      <c r="L59" s="35">
        <v>3</v>
      </c>
    </row>
    <row r="60" spans="1:12" s="18" customFormat="1" ht="12.75">
      <c r="A60" s="44"/>
      <c r="B60" s="46"/>
      <c r="C60" s="44"/>
      <c r="D60" s="44"/>
      <c r="E60" s="17"/>
      <c r="F60" s="17">
        <f>F59-E59</f>
        <v>0.014097222222222221</v>
      </c>
      <c r="G60" s="17">
        <f>G59-F59</f>
        <v>0.014293981481481487</v>
      </c>
      <c r="H60" s="17"/>
      <c r="I60" s="17"/>
      <c r="J60" s="17"/>
      <c r="K60" s="17"/>
      <c r="L60" s="35"/>
    </row>
    <row r="61" spans="1:12" s="18" customFormat="1" ht="12.75">
      <c r="A61" s="13" t="s">
        <v>46</v>
      </c>
      <c r="B61" s="12"/>
      <c r="C61" s="12"/>
      <c r="D61" s="13"/>
      <c r="E61" s="17"/>
      <c r="F61" s="17"/>
      <c r="G61" s="17"/>
      <c r="H61" s="17"/>
      <c r="I61" s="17"/>
      <c r="J61" s="17"/>
      <c r="K61" s="17"/>
      <c r="L61" s="35"/>
    </row>
    <row r="62" spans="1:12" s="18" customFormat="1" ht="12.75">
      <c r="A62" s="43">
        <v>1</v>
      </c>
      <c r="B62" s="45" t="s">
        <v>8</v>
      </c>
      <c r="C62" s="43">
        <v>1964</v>
      </c>
      <c r="D62" s="43" t="s">
        <v>76</v>
      </c>
      <c r="E62" s="17">
        <v>0.00829861111111111</v>
      </c>
      <c r="F62" s="17">
        <v>0.016122685185185184</v>
      </c>
      <c r="G62" s="17">
        <v>0.024097222222222225</v>
      </c>
      <c r="H62" s="17">
        <v>0.0315625</v>
      </c>
      <c r="I62" s="17">
        <v>0.03958333333333333</v>
      </c>
      <c r="J62" s="17">
        <v>0.04778935185185185</v>
      </c>
      <c r="K62" s="17"/>
      <c r="L62" s="35">
        <v>6</v>
      </c>
    </row>
    <row r="63" spans="1:12" s="18" customFormat="1" ht="12.75">
      <c r="A63" s="44"/>
      <c r="B63" s="46"/>
      <c r="C63" s="44"/>
      <c r="D63" s="44"/>
      <c r="E63" s="17"/>
      <c r="F63" s="17">
        <f>F62-E62</f>
        <v>0.007824074074074074</v>
      </c>
      <c r="G63" s="17">
        <f>G62-F62</f>
        <v>0.00797453703703704</v>
      </c>
      <c r="H63" s="17">
        <f>H62-G62</f>
        <v>0.0074652777777777755</v>
      </c>
      <c r="I63" s="17">
        <f>I62-H62</f>
        <v>0.008020833333333331</v>
      </c>
      <c r="J63" s="17">
        <f>J62-I62</f>
        <v>0.008206018518518515</v>
      </c>
      <c r="K63" s="17"/>
      <c r="L63" s="35"/>
    </row>
    <row r="64" spans="1:12" s="18" customFormat="1" ht="12.75">
      <c r="A64" s="43">
        <v>2</v>
      </c>
      <c r="B64" s="45" t="s">
        <v>47</v>
      </c>
      <c r="C64" s="43">
        <v>1962</v>
      </c>
      <c r="D64" s="43" t="s">
        <v>76</v>
      </c>
      <c r="E64" s="17">
        <v>0.007662037037037037</v>
      </c>
      <c r="F64" s="17">
        <v>0.01545138888888889</v>
      </c>
      <c r="G64" s="17">
        <v>0.023391203703703702</v>
      </c>
      <c r="H64" s="17">
        <v>0.03137731481481481</v>
      </c>
      <c r="I64" s="17">
        <v>0.03993055555555556</v>
      </c>
      <c r="J64" s="17">
        <v>0.04886574074074074</v>
      </c>
      <c r="K64" s="17"/>
      <c r="L64" s="35">
        <v>6</v>
      </c>
    </row>
    <row r="65" spans="1:12" s="18" customFormat="1" ht="12.75">
      <c r="A65" s="44"/>
      <c r="B65" s="46"/>
      <c r="C65" s="44"/>
      <c r="D65" s="44"/>
      <c r="E65" s="17"/>
      <c r="F65" s="17">
        <f>F64-E64</f>
        <v>0.007789351851851853</v>
      </c>
      <c r="G65" s="17">
        <f>G64-F64</f>
        <v>0.007939814814814813</v>
      </c>
      <c r="H65" s="17">
        <f>H64-G64</f>
        <v>0.007986111111111107</v>
      </c>
      <c r="I65" s="17">
        <f>I64-H64</f>
        <v>0.00855324074074075</v>
      </c>
      <c r="J65" s="17">
        <f>J64-I64</f>
        <v>0.008935185185185178</v>
      </c>
      <c r="K65" s="17"/>
      <c r="L65" s="35"/>
    </row>
    <row r="66" spans="1:12" s="18" customFormat="1" ht="12.75">
      <c r="A66" s="43">
        <v>3</v>
      </c>
      <c r="B66" s="45" t="s">
        <v>33</v>
      </c>
      <c r="C66" s="43">
        <v>1960</v>
      </c>
      <c r="D66" s="43" t="s">
        <v>76</v>
      </c>
      <c r="E66" s="17">
        <v>0.01699074074074074</v>
      </c>
      <c r="F66" s="17">
        <v>0.03899305555555555</v>
      </c>
      <c r="G66" s="17"/>
      <c r="H66" s="17"/>
      <c r="I66" s="17"/>
      <c r="J66" s="17"/>
      <c r="K66" s="17"/>
      <c r="L66" s="35">
        <v>2</v>
      </c>
    </row>
    <row r="67" spans="1:12" s="18" customFormat="1" ht="12.75">
      <c r="A67" s="44"/>
      <c r="B67" s="46"/>
      <c r="C67" s="44"/>
      <c r="D67" s="44"/>
      <c r="E67" s="17"/>
      <c r="F67" s="17">
        <f>F66-E66</f>
        <v>0.02200231481481481</v>
      </c>
      <c r="G67" s="17"/>
      <c r="H67" s="17"/>
      <c r="I67" s="17"/>
      <c r="J67" s="17"/>
      <c r="K67" s="17"/>
      <c r="L67" s="35"/>
    </row>
    <row r="68" spans="1:12" s="18" customFormat="1" ht="12.75">
      <c r="A68" s="13" t="s">
        <v>48</v>
      </c>
      <c r="B68" s="12"/>
      <c r="C68" s="12"/>
      <c r="D68" s="13"/>
      <c r="E68" s="17"/>
      <c r="F68" s="17"/>
      <c r="G68" s="17"/>
      <c r="H68" s="17"/>
      <c r="I68" s="17"/>
      <c r="J68" s="17"/>
      <c r="K68" s="17"/>
      <c r="L68" s="35"/>
    </row>
    <row r="69" spans="1:12" s="18" customFormat="1" ht="12.75">
      <c r="A69" s="43">
        <v>1</v>
      </c>
      <c r="B69" s="45" t="s">
        <v>0</v>
      </c>
      <c r="C69" s="43">
        <v>1956</v>
      </c>
      <c r="D69" s="43" t="s">
        <v>76</v>
      </c>
      <c r="E69" s="17">
        <v>0.007256944444444444</v>
      </c>
      <c r="F69" s="17">
        <v>0.014618055555555556</v>
      </c>
      <c r="G69" s="17">
        <v>0.02202546296296296</v>
      </c>
      <c r="H69" s="17">
        <v>0.029456018518518517</v>
      </c>
      <c r="I69" s="17">
        <v>0.036898148148148145</v>
      </c>
      <c r="J69" s="17">
        <v>0.04446759259259259</v>
      </c>
      <c r="K69" s="17"/>
      <c r="L69" s="35">
        <v>6</v>
      </c>
    </row>
    <row r="70" spans="1:12" s="18" customFormat="1" ht="12.75">
      <c r="A70" s="44"/>
      <c r="B70" s="46"/>
      <c r="C70" s="44"/>
      <c r="D70" s="44"/>
      <c r="E70" s="17"/>
      <c r="F70" s="17">
        <f>F69-E69</f>
        <v>0.007361111111111112</v>
      </c>
      <c r="G70" s="17">
        <f>G69-F69</f>
        <v>0.0074074074074074025</v>
      </c>
      <c r="H70" s="17">
        <f>H69-G69</f>
        <v>0.007430555555555558</v>
      </c>
      <c r="I70" s="17">
        <f>I69-H69</f>
        <v>0.007442129629629628</v>
      </c>
      <c r="J70" s="17">
        <f>J69-I69</f>
        <v>0.007569444444444448</v>
      </c>
      <c r="K70" s="17"/>
      <c r="L70" s="35"/>
    </row>
    <row r="71" spans="1:12" s="18" customFormat="1" ht="12.75">
      <c r="A71" s="43">
        <v>2</v>
      </c>
      <c r="B71" s="45" t="s">
        <v>3</v>
      </c>
      <c r="C71" s="43">
        <v>1951</v>
      </c>
      <c r="D71" s="43" t="s">
        <v>4</v>
      </c>
      <c r="E71" s="17">
        <v>0.007974537037037037</v>
      </c>
      <c r="F71" s="17">
        <v>0.015787037037037037</v>
      </c>
      <c r="G71" s="17">
        <v>0.02361111111111111</v>
      </c>
      <c r="H71" s="17">
        <v>0.031481481481481485</v>
      </c>
      <c r="I71" s="17">
        <v>0.039502314814814816</v>
      </c>
      <c r="J71" s="17">
        <v>0.04730324074074074</v>
      </c>
      <c r="K71" s="17"/>
      <c r="L71" s="35">
        <v>6</v>
      </c>
    </row>
    <row r="72" spans="1:12" s="18" customFormat="1" ht="12.75">
      <c r="A72" s="44"/>
      <c r="B72" s="46"/>
      <c r="C72" s="44"/>
      <c r="D72" s="44"/>
      <c r="E72" s="17"/>
      <c r="F72" s="17">
        <f>F71-E71</f>
        <v>0.0078125</v>
      </c>
      <c r="G72" s="17">
        <f>G71-F71</f>
        <v>0.007824074074074074</v>
      </c>
      <c r="H72" s="17">
        <f>H71-G71</f>
        <v>0.007870370370370375</v>
      </c>
      <c r="I72" s="17">
        <f>I71-H71</f>
        <v>0.008020833333333331</v>
      </c>
      <c r="J72" s="17">
        <f>J71-I71</f>
        <v>0.007800925925925926</v>
      </c>
      <c r="K72" s="17"/>
      <c r="L72" s="35"/>
    </row>
    <row r="73" spans="1:12" s="18" customFormat="1" ht="12.75">
      <c r="A73" s="43">
        <v>3</v>
      </c>
      <c r="B73" s="45" t="s">
        <v>77</v>
      </c>
      <c r="C73" s="43">
        <v>1949</v>
      </c>
      <c r="D73" s="43" t="s">
        <v>76</v>
      </c>
      <c r="E73" s="17">
        <v>0.008159722222222223</v>
      </c>
      <c r="F73" s="17">
        <v>0.01681712962962963</v>
      </c>
      <c r="G73" s="17">
        <v>0.02568287037037037</v>
      </c>
      <c r="H73" s="17">
        <v>0.03469907407407408</v>
      </c>
      <c r="I73" s="17">
        <v>0.043576388888888894</v>
      </c>
      <c r="J73" s="17"/>
      <c r="K73" s="17"/>
      <c r="L73" s="35">
        <v>5</v>
      </c>
    </row>
    <row r="74" spans="1:12" s="18" customFormat="1" ht="12.75">
      <c r="A74" s="44"/>
      <c r="B74" s="46"/>
      <c r="C74" s="44"/>
      <c r="D74" s="44"/>
      <c r="E74" s="17"/>
      <c r="F74" s="17">
        <f>F73-E73</f>
        <v>0.008657407407407407</v>
      </c>
      <c r="G74" s="17">
        <f>G73-F73</f>
        <v>0.00886574074074074</v>
      </c>
      <c r="H74" s="17">
        <f>H73-G73</f>
        <v>0.009016203703703707</v>
      </c>
      <c r="I74" s="17">
        <f>I73-H73</f>
        <v>0.008877314814814817</v>
      </c>
      <c r="J74" s="17"/>
      <c r="K74" s="17"/>
      <c r="L74" s="35"/>
    </row>
    <row r="75" spans="1:12" s="18" customFormat="1" ht="12.75">
      <c r="A75" s="43">
        <v>4</v>
      </c>
      <c r="B75" s="45" t="s">
        <v>10</v>
      </c>
      <c r="C75" s="43">
        <v>1948</v>
      </c>
      <c r="D75" s="43" t="s">
        <v>76</v>
      </c>
      <c r="E75" s="17">
        <v>0.012094907407407408</v>
      </c>
      <c r="F75" s="17">
        <v>0.024189814814814817</v>
      </c>
      <c r="G75" s="17">
        <v>0.03710648148148148</v>
      </c>
      <c r="H75" s="17">
        <v>0.049652777777777775</v>
      </c>
      <c r="I75" s="17"/>
      <c r="J75" s="17"/>
      <c r="K75" s="17"/>
      <c r="L75" s="35">
        <v>4</v>
      </c>
    </row>
    <row r="76" spans="1:12" s="18" customFormat="1" ht="12.75">
      <c r="A76" s="44"/>
      <c r="B76" s="46"/>
      <c r="C76" s="44"/>
      <c r="D76" s="44"/>
      <c r="E76" s="17"/>
      <c r="F76" s="17">
        <f>F75-E75</f>
        <v>0.012094907407407408</v>
      </c>
      <c r="G76" s="17">
        <f>G75-F75</f>
        <v>0.012916666666666667</v>
      </c>
      <c r="H76" s="17">
        <f>H75-G75</f>
        <v>0.012546296296296292</v>
      </c>
      <c r="I76" s="17"/>
      <c r="J76" s="17"/>
      <c r="K76" s="17"/>
      <c r="L76" s="35"/>
    </row>
    <row r="77" spans="1:12" s="18" customFormat="1" ht="12.75">
      <c r="A77" s="13" t="s">
        <v>49</v>
      </c>
      <c r="B77" s="12"/>
      <c r="C77" s="12"/>
      <c r="D77" s="13"/>
      <c r="E77" s="17"/>
      <c r="F77" s="17"/>
      <c r="G77" s="17"/>
      <c r="H77" s="17"/>
      <c r="I77" s="17"/>
      <c r="J77" s="17"/>
      <c r="K77" s="17"/>
      <c r="L77" s="35"/>
    </row>
    <row r="78" spans="1:12" s="18" customFormat="1" ht="12.75">
      <c r="A78" s="43">
        <v>1</v>
      </c>
      <c r="B78" s="45" t="s">
        <v>7</v>
      </c>
      <c r="C78" s="43">
        <v>1942</v>
      </c>
      <c r="D78" s="43" t="s">
        <v>76</v>
      </c>
      <c r="E78" s="17">
        <v>0.010555555555555554</v>
      </c>
      <c r="F78" s="17">
        <v>0.020937499999999998</v>
      </c>
      <c r="G78" s="17">
        <v>0.03127314814814815</v>
      </c>
      <c r="H78" s="17">
        <v>0.04163194444444445</v>
      </c>
      <c r="I78" s="17">
        <v>0.05206018518518518</v>
      </c>
      <c r="J78" s="17"/>
      <c r="K78" s="17"/>
      <c r="L78" s="35">
        <v>5</v>
      </c>
    </row>
    <row r="79" spans="1:12" s="18" customFormat="1" ht="12.75">
      <c r="A79" s="44"/>
      <c r="B79" s="46"/>
      <c r="C79" s="44"/>
      <c r="D79" s="44"/>
      <c r="E79" s="17"/>
      <c r="F79" s="17">
        <f>F78-E78</f>
        <v>0.010381944444444444</v>
      </c>
      <c r="G79" s="17">
        <f>G78-F78</f>
        <v>0.01033564814814815</v>
      </c>
      <c r="H79" s="17">
        <f>H78-G78</f>
        <v>0.010358796296296303</v>
      </c>
      <c r="I79" s="17">
        <f>I78-H78</f>
        <v>0.010428240740740731</v>
      </c>
      <c r="J79" s="17"/>
      <c r="K79" s="17"/>
      <c r="L79" s="35"/>
    </row>
    <row r="80" spans="1:12" s="18" customFormat="1" ht="12.75">
      <c r="A80" s="57" t="s">
        <v>22</v>
      </c>
      <c r="B80" s="58"/>
      <c r="C80" s="58"/>
      <c r="D80" s="59"/>
      <c r="E80" s="40">
        <f>A78+A75+A66+A59+A50+A31+A10</f>
        <v>33</v>
      </c>
      <c r="F80" s="17"/>
      <c r="G80" s="17"/>
      <c r="H80" s="17"/>
      <c r="I80" s="17"/>
      <c r="J80" s="17"/>
      <c r="K80" s="17"/>
      <c r="L80" s="35"/>
    </row>
    <row r="81" spans="1:12" s="18" customFormat="1" ht="12.75">
      <c r="A81" s="60"/>
      <c r="B81" s="61"/>
      <c r="C81" s="61"/>
      <c r="D81" s="62"/>
      <c r="E81" s="17"/>
      <c r="F81" s="17"/>
      <c r="G81" s="17"/>
      <c r="H81" s="17"/>
      <c r="I81" s="17"/>
      <c r="J81" s="17"/>
      <c r="K81" s="17"/>
      <c r="L81" s="35"/>
    </row>
    <row r="82" spans="1:12" s="18" customFormat="1" ht="12.75">
      <c r="A82" s="13" t="s">
        <v>65</v>
      </c>
      <c r="B82" s="12"/>
      <c r="C82" s="12"/>
      <c r="D82" s="13"/>
      <c r="E82" s="17"/>
      <c r="F82" s="17"/>
      <c r="G82" s="17"/>
      <c r="H82" s="17"/>
      <c r="I82" s="17"/>
      <c r="J82" s="17"/>
      <c r="K82" s="17"/>
      <c r="L82" s="35"/>
    </row>
    <row r="83" spans="1:12" s="18" customFormat="1" ht="12.75">
      <c r="A83" s="43">
        <v>1</v>
      </c>
      <c r="B83" s="45" t="s">
        <v>50</v>
      </c>
      <c r="C83" s="43">
        <v>2011</v>
      </c>
      <c r="D83" s="43" t="s">
        <v>1</v>
      </c>
      <c r="E83" s="17">
        <v>0.01699074074074074</v>
      </c>
      <c r="F83" s="17">
        <v>0.03903935185185185</v>
      </c>
      <c r="G83" s="17"/>
      <c r="H83" s="17"/>
      <c r="I83" s="17"/>
      <c r="J83" s="17"/>
      <c r="K83" s="17"/>
      <c r="L83" s="35">
        <v>2</v>
      </c>
    </row>
    <row r="84" spans="1:12" s="18" customFormat="1" ht="12.75">
      <c r="A84" s="44"/>
      <c r="B84" s="46"/>
      <c r="C84" s="44"/>
      <c r="D84" s="44"/>
      <c r="E84" s="17"/>
      <c r="F84" s="17">
        <f>F83-E83</f>
        <v>0.022048611111111113</v>
      </c>
      <c r="G84" s="17"/>
      <c r="H84" s="17"/>
      <c r="I84" s="17"/>
      <c r="J84" s="17"/>
      <c r="K84" s="17"/>
      <c r="L84" s="35"/>
    </row>
    <row r="85" spans="1:12" s="18" customFormat="1" ht="12.75">
      <c r="A85" s="43">
        <v>2</v>
      </c>
      <c r="B85" s="45" t="s">
        <v>51</v>
      </c>
      <c r="C85" s="43">
        <v>2011</v>
      </c>
      <c r="D85" s="43" t="s">
        <v>1</v>
      </c>
      <c r="E85" s="17">
        <v>0.01699074074074074</v>
      </c>
      <c r="F85" s="17">
        <v>0.03903935185185185</v>
      </c>
      <c r="G85" s="17"/>
      <c r="H85" s="17"/>
      <c r="I85" s="17"/>
      <c r="J85" s="17"/>
      <c r="K85" s="17"/>
      <c r="L85" s="35">
        <v>2</v>
      </c>
    </row>
    <row r="86" spans="1:12" s="18" customFormat="1" ht="12.75">
      <c r="A86" s="44"/>
      <c r="B86" s="46"/>
      <c r="C86" s="44"/>
      <c r="D86" s="44"/>
      <c r="E86" s="17"/>
      <c r="F86" s="17">
        <f>F85-E85</f>
        <v>0.022048611111111113</v>
      </c>
      <c r="G86" s="17"/>
      <c r="H86" s="17"/>
      <c r="I86" s="17"/>
      <c r="J86" s="17"/>
      <c r="K86" s="17"/>
      <c r="L86" s="35"/>
    </row>
    <row r="87" spans="1:12" s="18" customFormat="1" ht="12.75">
      <c r="A87" s="43">
        <v>3</v>
      </c>
      <c r="B87" s="45" t="s">
        <v>98</v>
      </c>
      <c r="C87" s="43">
        <v>2005</v>
      </c>
      <c r="D87" s="43" t="s">
        <v>27</v>
      </c>
      <c r="E87" s="17">
        <v>0.015844907407407408</v>
      </c>
      <c r="F87" s="17">
        <v>0.030324074074074073</v>
      </c>
      <c r="G87" s="17"/>
      <c r="H87" s="17"/>
      <c r="I87" s="17"/>
      <c r="J87" s="17"/>
      <c r="K87" s="17"/>
      <c r="L87" s="35">
        <v>2</v>
      </c>
    </row>
    <row r="88" spans="1:12" s="18" customFormat="1" ht="12.75">
      <c r="A88" s="44"/>
      <c r="B88" s="46"/>
      <c r="C88" s="44"/>
      <c r="D88" s="44"/>
      <c r="E88" s="17"/>
      <c r="F88" s="17">
        <f>F87-E87</f>
        <v>0.014479166666666664</v>
      </c>
      <c r="G88" s="17"/>
      <c r="H88" s="17"/>
      <c r="I88" s="17"/>
      <c r="J88" s="17"/>
      <c r="K88" s="17"/>
      <c r="L88" s="35"/>
    </row>
    <row r="89" spans="1:12" s="18" customFormat="1" ht="12.75">
      <c r="A89" s="43">
        <v>4</v>
      </c>
      <c r="B89" s="45" t="s">
        <v>97</v>
      </c>
      <c r="C89" s="43">
        <v>2007</v>
      </c>
      <c r="D89" s="43" t="s">
        <v>27</v>
      </c>
      <c r="E89" s="17">
        <v>0.015844907407407408</v>
      </c>
      <c r="F89" s="17">
        <v>0.030972222222222224</v>
      </c>
      <c r="G89" s="17"/>
      <c r="H89" s="17"/>
      <c r="I89" s="17"/>
      <c r="J89" s="17"/>
      <c r="K89" s="17"/>
      <c r="L89" s="35">
        <v>2</v>
      </c>
    </row>
    <row r="90" spans="1:12" s="18" customFormat="1" ht="12.75">
      <c r="A90" s="44"/>
      <c r="B90" s="46"/>
      <c r="C90" s="44"/>
      <c r="D90" s="44"/>
      <c r="E90" s="17"/>
      <c r="F90" s="17">
        <f>F89-E89</f>
        <v>0.015127314814814816</v>
      </c>
      <c r="G90" s="17"/>
      <c r="H90" s="17"/>
      <c r="I90" s="17"/>
      <c r="J90" s="17"/>
      <c r="K90" s="17"/>
      <c r="L90" s="35"/>
    </row>
    <row r="91" spans="1:12" s="18" customFormat="1" ht="12.75">
      <c r="A91" s="43">
        <v>5</v>
      </c>
      <c r="B91" s="45" t="s">
        <v>52</v>
      </c>
      <c r="C91" s="43">
        <v>2006</v>
      </c>
      <c r="D91" s="43" t="s">
        <v>80</v>
      </c>
      <c r="E91" s="17">
        <v>0.014351851851851852</v>
      </c>
      <c r="F91" s="17">
        <v>0.03349537037037037</v>
      </c>
      <c r="G91" s="17"/>
      <c r="H91" s="17"/>
      <c r="I91" s="17"/>
      <c r="J91" s="17"/>
      <c r="K91" s="17"/>
      <c r="L91" s="35">
        <v>2</v>
      </c>
    </row>
    <row r="92" spans="1:12" s="18" customFormat="1" ht="12.75">
      <c r="A92" s="44"/>
      <c r="B92" s="46"/>
      <c r="C92" s="44"/>
      <c r="D92" s="44"/>
      <c r="E92" s="17"/>
      <c r="F92" s="17">
        <f>F91-E91</f>
        <v>0.019143518518518518</v>
      </c>
      <c r="G92" s="17"/>
      <c r="H92" s="17"/>
      <c r="I92" s="17"/>
      <c r="J92" s="17"/>
      <c r="K92" s="17"/>
      <c r="L92" s="35"/>
    </row>
    <row r="93" spans="1:12" s="18" customFormat="1" ht="12.75">
      <c r="A93" s="43">
        <v>6</v>
      </c>
      <c r="B93" s="45" t="s">
        <v>96</v>
      </c>
      <c r="C93" s="43">
        <v>2006</v>
      </c>
      <c r="D93" s="43" t="s">
        <v>80</v>
      </c>
      <c r="E93" s="17">
        <v>0.01840277777777778</v>
      </c>
      <c r="F93" s="17">
        <v>0.04612268518518519</v>
      </c>
      <c r="G93" s="17"/>
      <c r="H93" s="17"/>
      <c r="I93" s="17"/>
      <c r="J93" s="17"/>
      <c r="K93" s="17"/>
      <c r="L93" s="35">
        <v>2</v>
      </c>
    </row>
    <row r="94" spans="1:12" s="18" customFormat="1" ht="12.75">
      <c r="A94" s="44"/>
      <c r="B94" s="46"/>
      <c r="C94" s="44"/>
      <c r="D94" s="44"/>
      <c r="E94" s="17"/>
      <c r="F94" s="17">
        <f>F93-E93</f>
        <v>0.027719907407407412</v>
      </c>
      <c r="G94" s="17"/>
      <c r="H94" s="17"/>
      <c r="I94" s="17"/>
      <c r="J94" s="17"/>
      <c r="K94" s="17"/>
      <c r="L94" s="35"/>
    </row>
    <row r="95" spans="1:12" s="18" customFormat="1" ht="12.75">
      <c r="A95" s="43">
        <v>7</v>
      </c>
      <c r="B95" s="45" t="s">
        <v>53</v>
      </c>
      <c r="C95" s="43">
        <v>2007</v>
      </c>
      <c r="D95" s="43" t="s">
        <v>80</v>
      </c>
      <c r="E95" s="17">
        <v>0.04446759259259259</v>
      </c>
      <c r="F95" s="17"/>
      <c r="G95" s="17"/>
      <c r="H95" s="17"/>
      <c r="I95" s="17"/>
      <c r="J95" s="17"/>
      <c r="K95" s="17"/>
      <c r="L95" s="35">
        <v>1</v>
      </c>
    </row>
    <row r="96" spans="1:12" s="18" customFormat="1" ht="12.75">
      <c r="A96" s="44"/>
      <c r="B96" s="46"/>
      <c r="C96" s="44"/>
      <c r="D96" s="44"/>
      <c r="E96" s="17"/>
      <c r="F96" s="17"/>
      <c r="G96" s="17"/>
      <c r="H96" s="17"/>
      <c r="I96" s="17"/>
      <c r="J96" s="17"/>
      <c r="K96" s="17"/>
      <c r="L96" s="35"/>
    </row>
    <row r="97" spans="1:12" s="18" customFormat="1" ht="12.75">
      <c r="A97" s="43">
        <v>8</v>
      </c>
      <c r="B97" s="45" t="s">
        <v>119</v>
      </c>
      <c r="C97" s="43">
        <v>2007</v>
      </c>
      <c r="D97" s="43" t="s">
        <v>1</v>
      </c>
      <c r="E97" s="17">
        <v>0.04446759259259259</v>
      </c>
      <c r="F97" s="17"/>
      <c r="G97" s="17"/>
      <c r="H97" s="17"/>
      <c r="I97" s="17"/>
      <c r="J97" s="17"/>
      <c r="K97" s="17"/>
      <c r="L97" s="35">
        <v>1</v>
      </c>
    </row>
    <row r="98" spans="1:12" s="18" customFormat="1" ht="12.75">
      <c r="A98" s="44"/>
      <c r="B98" s="46"/>
      <c r="C98" s="44"/>
      <c r="D98" s="44"/>
      <c r="E98" s="17"/>
      <c r="F98" s="17"/>
      <c r="G98" s="17"/>
      <c r="H98" s="17"/>
      <c r="I98" s="17"/>
      <c r="J98" s="17"/>
      <c r="K98" s="17"/>
      <c r="L98" s="35"/>
    </row>
    <row r="99" spans="1:12" s="18" customFormat="1" ht="12.75">
      <c r="A99" s="13" t="s">
        <v>54</v>
      </c>
      <c r="B99" s="22"/>
      <c r="C99" s="22"/>
      <c r="D99" s="21"/>
      <c r="E99" s="17"/>
      <c r="F99" s="17"/>
      <c r="G99" s="17"/>
      <c r="H99" s="17"/>
      <c r="I99" s="17"/>
      <c r="J99" s="17"/>
      <c r="K99" s="17"/>
      <c r="L99" s="35"/>
    </row>
    <row r="100" spans="1:12" s="18" customFormat="1" ht="12.75">
      <c r="A100" s="13" t="s">
        <v>55</v>
      </c>
      <c r="B100" s="22"/>
      <c r="C100" s="22"/>
      <c r="D100" s="21"/>
      <c r="E100" s="17"/>
      <c r="F100" s="17"/>
      <c r="G100" s="17"/>
      <c r="H100" s="17"/>
      <c r="I100" s="17"/>
      <c r="J100" s="17"/>
      <c r="K100" s="17"/>
      <c r="L100" s="35"/>
    </row>
    <row r="101" spans="1:12" s="18" customFormat="1" ht="12.75">
      <c r="A101" s="43">
        <v>1</v>
      </c>
      <c r="B101" s="45" t="s">
        <v>56</v>
      </c>
      <c r="C101" s="43">
        <v>1988</v>
      </c>
      <c r="D101" s="43" t="s">
        <v>1</v>
      </c>
      <c r="E101" s="17">
        <v>0.00738425925925926</v>
      </c>
      <c r="F101" s="17">
        <v>0.014814814814814814</v>
      </c>
      <c r="G101" s="17">
        <v>0.022164351851851852</v>
      </c>
      <c r="H101" s="17">
        <v>0.029768518518518517</v>
      </c>
      <c r="I101" s="17">
        <v>0.0371875</v>
      </c>
      <c r="J101" s="17">
        <v>0.04446759259259259</v>
      </c>
      <c r="K101" s="17"/>
      <c r="L101" s="35">
        <v>6</v>
      </c>
    </row>
    <row r="102" spans="1:12" s="18" customFormat="1" ht="12.75">
      <c r="A102" s="44"/>
      <c r="B102" s="46"/>
      <c r="C102" s="44"/>
      <c r="D102" s="44"/>
      <c r="E102" s="17"/>
      <c r="F102" s="17">
        <f>F101-E101</f>
        <v>0.007430555555555554</v>
      </c>
      <c r="G102" s="17">
        <f>G101-F101</f>
        <v>0.007349537037037038</v>
      </c>
      <c r="H102" s="17">
        <f>H101-G101</f>
        <v>0.007604166666666665</v>
      </c>
      <c r="I102" s="17">
        <f>I101-H101</f>
        <v>0.007418981481481481</v>
      </c>
      <c r="J102" s="17">
        <f>J101-I101</f>
        <v>0.007280092592592595</v>
      </c>
      <c r="K102" s="17"/>
      <c r="L102" s="35"/>
    </row>
    <row r="103" spans="1:12" s="18" customFormat="1" ht="12.75">
      <c r="A103" s="43">
        <v>2</v>
      </c>
      <c r="B103" s="45" t="s">
        <v>57</v>
      </c>
      <c r="C103" s="43">
        <v>1987</v>
      </c>
      <c r="D103" s="43" t="s">
        <v>5</v>
      </c>
      <c r="E103" s="17">
        <v>0.007754629629629629</v>
      </c>
      <c r="F103" s="17">
        <v>0.014988425925925926</v>
      </c>
      <c r="G103" s="17">
        <v>0.022835648148148147</v>
      </c>
      <c r="H103" s="17">
        <v>0.030497685185185183</v>
      </c>
      <c r="I103" s="17">
        <v>0.03851851851851852</v>
      </c>
      <c r="J103" s="17">
        <v>0.046412037037037036</v>
      </c>
      <c r="K103" s="17"/>
      <c r="L103" s="35">
        <v>6</v>
      </c>
    </row>
    <row r="104" spans="1:12" s="18" customFormat="1" ht="12.75">
      <c r="A104" s="44"/>
      <c r="B104" s="46"/>
      <c r="C104" s="44"/>
      <c r="D104" s="44"/>
      <c r="E104" s="17"/>
      <c r="F104" s="17">
        <f>F103-E103</f>
        <v>0.007233796296296297</v>
      </c>
      <c r="G104" s="17">
        <f>G103-F103</f>
        <v>0.00784722222222222</v>
      </c>
      <c r="H104" s="17">
        <f>H103-G103</f>
        <v>0.007662037037037037</v>
      </c>
      <c r="I104" s="17">
        <f>I103-H103</f>
        <v>0.008020833333333338</v>
      </c>
      <c r="J104" s="17">
        <f>J103-I103</f>
        <v>0.007893518518518515</v>
      </c>
      <c r="K104" s="17"/>
      <c r="L104" s="35"/>
    </row>
    <row r="105" spans="1:12" s="18" customFormat="1" ht="12.75">
      <c r="A105" s="43">
        <v>3</v>
      </c>
      <c r="B105" s="45" t="s">
        <v>58</v>
      </c>
      <c r="C105" s="43">
        <v>1990</v>
      </c>
      <c r="D105" s="43" t="s">
        <v>9</v>
      </c>
      <c r="E105" s="17">
        <v>0.009710648148148147</v>
      </c>
      <c r="F105" s="17">
        <v>0.01982638888888889</v>
      </c>
      <c r="G105" s="17">
        <v>0.029687500000000002</v>
      </c>
      <c r="H105" s="17">
        <v>0.03922453703703704</v>
      </c>
      <c r="I105" s="17">
        <v>0.0487962962962963</v>
      </c>
      <c r="J105" s="17"/>
      <c r="K105" s="17"/>
      <c r="L105" s="35">
        <v>5</v>
      </c>
    </row>
    <row r="106" spans="1:12" s="18" customFormat="1" ht="12.75">
      <c r="A106" s="44"/>
      <c r="B106" s="46"/>
      <c r="C106" s="44"/>
      <c r="D106" s="44"/>
      <c r="E106" s="17"/>
      <c r="F106" s="17">
        <f>F105-E105</f>
        <v>0.010115740740740743</v>
      </c>
      <c r="G106" s="17">
        <f>G105-F105</f>
        <v>0.009861111111111112</v>
      </c>
      <c r="H106" s="17">
        <f>H105-G105</f>
        <v>0.009537037037037035</v>
      </c>
      <c r="I106" s="17">
        <f>I105-H105</f>
        <v>0.009571759259259266</v>
      </c>
      <c r="J106" s="17"/>
      <c r="K106" s="17"/>
      <c r="L106" s="35"/>
    </row>
    <row r="107" spans="1:12" s="18" customFormat="1" ht="12.75">
      <c r="A107" s="43">
        <v>4</v>
      </c>
      <c r="B107" s="45" t="s">
        <v>103</v>
      </c>
      <c r="C107" s="43">
        <v>1990</v>
      </c>
      <c r="D107" s="43" t="s">
        <v>27</v>
      </c>
      <c r="E107" s="17">
        <v>0.010555555555555554</v>
      </c>
      <c r="F107" s="17">
        <v>0.020520833333333332</v>
      </c>
      <c r="G107" s="17">
        <v>0.03085648148148148</v>
      </c>
      <c r="H107" s="17">
        <v>0.04120370370370371</v>
      </c>
      <c r="I107" s="17">
        <v>0.050219907407407414</v>
      </c>
      <c r="J107" s="17"/>
      <c r="K107" s="17"/>
      <c r="L107" s="35">
        <v>5</v>
      </c>
    </row>
    <row r="108" spans="1:12" s="18" customFormat="1" ht="12.75">
      <c r="A108" s="44"/>
      <c r="B108" s="46"/>
      <c r="C108" s="44"/>
      <c r="D108" s="44"/>
      <c r="E108" s="17"/>
      <c r="F108" s="17">
        <f>F107-E107</f>
        <v>0.009965277777777778</v>
      </c>
      <c r="G108" s="17">
        <f>G107-F107</f>
        <v>0.01033564814814815</v>
      </c>
      <c r="H108" s="17">
        <f>H107-G107</f>
        <v>0.010347222222222226</v>
      </c>
      <c r="I108" s="17">
        <f>I107-H107</f>
        <v>0.009016203703703707</v>
      </c>
      <c r="J108" s="17"/>
      <c r="K108" s="17"/>
      <c r="L108" s="35"/>
    </row>
    <row r="109" spans="1:12" s="18" customFormat="1" ht="12.75">
      <c r="A109" s="43">
        <v>5</v>
      </c>
      <c r="B109" s="45" t="s">
        <v>99</v>
      </c>
      <c r="C109" s="43">
        <v>1993</v>
      </c>
      <c r="D109" s="43" t="s">
        <v>1</v>
      </c>
      <c r="E109" s="17">
        <v>0.013414351851851851</v>
      </c>
      <c r="F109" s="17">
        <v>0.022164351851851852</v>
      </c>
      <c r="G109" s="17">
        <v>0.03138888888888889</v>
      </c>
      <c r="H109" s="17">
        <v>0.040312499999999994</v>
      </c>
      <c r="I109" s="17">
        <v>0.05052083333333333</v>
      </c>
      <c r="J109" s="17"/>
      <c r="K109" s="17"/>
      <c r="L109" s="35">
        <v>5</v>
      </c>
    </row>
    <row r="110" spans="1:12" s="18" customFormat="1" ht="12.75">
      <c r="A110" s="44"/>
      <c r="B110" s="46"/>
      <c r="C110" s="44"/>
      <c r="D110" s="44"/>
      <c r="E110" s="17"/>
      <c r="F110" s="17">
        <f>F109-E109</f>
        <v>0.00875</v>
      </c>
      <c r="G110" s="17">
        <f>G109-F109</f>
        <v>0.009224537037037038</v>
      </c>
      <c r="H110" s="17">
        <f>H109-G109</f>
        <v>0.008923611111111104</v>
      </c>
      <c r="I110" s="17">
        <f>I109-H109</f>
        <v>0.010208333333333333</v>
      </c>
      <c r="J110" s="17"/>
      <c r="K110" s="17"/>
      <c r="L110" s="35"/>
    </row>
    <row r="111" spans="1:12" s="18" customFormat="1" ht="12.75">
      <c r="A111" s="43">
        <v>6</v>
      </c>
      <c r="B111" s="45" t="s">
        <v>102</v>
      </c>
      <c r="C111" s="43">
        <v>1993</v>
      </c>
      <c r="D111" s="43" t="s">
        <v>27</v>
      </c>
      <c r="E111" s="17">
        <v>0.009965277777777778</v>
      </c>
      <c r="F111" s="17">
        <v>0.020601851851851854</v>
      </c>
      <c r="G111" s="17">
        <v>0.03217592592592593</v>
      </c>
      <c r="H111" s="17">
        <v>0.04328703703703704</v>
      </c>
      <c r="I111" s="17"/>
      <c r="J111" s="17"/>
      <c r="K111" s="17"/>
      <c r="L111" s="35">
        <v>4</v>
      </c>
    </row>
    <row r="112" spans="1:12" s="18" customFormat="1" ht="12.75">
      <c r="A112" s="44"/>
      <c r="B112" s="46"/>
      <c r="C112" s="44"/>
      <c r="D112" s="44"/>
      <c r="E112" s="17"/>
      <c r="F112" s="17">
        <f>F111-E111</f>
        <v>0.010636574074074076</v>
      </c>
      <c r="G112" s="17">
        <f>G111-F111</f>
        <v>0.011574074074074073</v>
      </c>
      <c r="H112" s="17">
        <f>H111-G111</f>
        <v>0.011111111111111113</v>
      </c>
      <c r="I112" s="17"/>
      <c r="J112" s="17"/>
      <c r="K112" s="17"/>
      <c r="L112" s="35"/>
    </row>
    <row r="113" spans="1:12" s="18" customFormat="1" ht="12.75">
      <c r="A113" s="43">
        <v>7</v>
      </c>
      <c r="B113" s="45" t="s">
        <v>104</v>
      </c>
      <c r="C113" s="43">
        <v>1989</v>
      </c>
      <c r="D113" s="43" t="s">
        <v>1</v>
      </c>
      <c r="E113" s="17">
        <v>0.011504629629629629</v>
      </c>
      <c r="F113" s="17">
        <v>0.02326388888888889</v>
      </c>
      <c r="G113" s="17">
        <v>0.035104166666666665</v>
      </c>
      <c r="H113" s="17">
        <v>0.047442129629629626</v>
      </c>
      <c r="I113" s="17"/>
      <c r="J113" s="17"/>
      <c r="K113" s="17"/>
      <c r="L113" s="35">
        <v>4</v>
      </c>
    </row>
    <row r="114" spans="1:12" s="18" customFormat="1" ht="12.75">
      <c r="A114" s="44"/>
      <c r="B114" s="46"/>
      <c r="C114" s="44"/>
      <c r="D114" s="44"/>
      <c r="E114" s="17"/>
      <c r="F114" s="17">
        <f>F113-E113</f>
        <v>0.011759259259259261</v>
      </c>
      <c r="G114" s="17">
        <f>G113-F113</f>
        <v>0.011840277777777776</v>
      </c>
      <c r="H114" s="17">
        <f>H113-G113</f>
        <v>0.01233796296296296</v>
      </c>
      <c r="I114" s="17"/>
      <c r="J114" s="17"/>
      <c r="K114" s="17"/>
      <c r="L114" s="35"/>
    </row>
    <row r="115" spans="1:12" s="18" customFormat="1" ht="12.75">
      <c r="A115" s="43">
        <v>8</v>
      </c>
      <c r="B115" s="45" t="s">
        <v>100</v>
      </c>
      <c r="C115" s="43">
        <v>1987</v>
      </c>
      <c r="D115" s="43" t="s">
        <v>27</v>
      </c>
      <c r="E115" s="17">
        <v>0.012997685185185183</v>
      </c>
      <c r="F115" s="17">
        <v>0.025057870370370373</v>
      </c>
      <c r="G115" s="17">
        <v>0.03771990740740741</v>
      </c>
      <c r="H115" s="17"/>
      <c r="I115" s="17"/>
      <c r="J115" s="17"/>
      <c r="K115" s="17"/>
      <c r="L115" s="35">
        <v>3</v>
      </c>
    </row>
    <row r="116" spans="1:12" s="18" customFormat="1" ht="12.75">
      <c r="A116" s="44"/>
      <c r="B116" s="46"/>
      <c r="C116" s="44"/>
      <c r="D116" s="44"/>
      <c r="E116" s="17"/>
      <c r="F116" s="17">
        <f>F115-E115</f>
        <v>0.01206018518518519</v>
      </c>
      <c r="G116" s="17">
        <f>G115-F115</f>
        <v>0.012662037037037038</v>
      </c>
      <c r="H116" s="17"/>
      <c r="I116" s="17"/>
      <c r="J116" s="17"/>
      <c r="K116" s="17"/>
      <c r="L116" s="35"/>
    </row>
    <row r="117" spans="1:12" s="18" customFormat="1" ht="12.75">
      <c r="A117" s="43">
        <v>9</v>
      </c>
      <c r="B117" s="45" t="s">
        <v>101</v>
      </c>
      <c r="C117" s="43">
        <v>1988</v>
      </c>
      <c r="D117" s="43" t="s">
        <v>27</v>
      </c>
      <c r="E117" s="17">
        <v>0.013125</v>
      </c>
      <c r="F117" s="17">
        <v>0.027071759259259257</v>
      </c>
      <c r="G117" s="17">
        <v>0.040046296296296295</v>
      </c>
      <c r="H117" s="17"/>
      <c r="I117" s="17"/>
      <c r="J117" s="17"/>
      <c r="K117" s="17"/>
      <c r="L117" s="35">
        <v>3</v>
      </c>
    </row>
    <row r="118" spans="1:12" s="18" customFormat="1" ht="12.75">
      <c r="A118" s="44"/>
      <c r="B118" s="46"/>
      <c r="C118" s="44"/>
      <c r="D118" s="44"/>
      <c r="E118" s="17"/>
      <c r="F118" s="17">
        <f>F117-E117</f>
        <v>0.013946759259259258</v>
      </c>
      <c r="G118" s="17">
        <f>G117-F117</f>
        <v>0.012974537037037038</v>
      </c>
      <c r="H118" s="17"/>
      <c r="I118" s="17"/>
      <c r="J118" s="17"/>
      <c r="K118" s="17"/>
      <c r="L118" s="35"/>
    </row>
    <row r="119" spans="1:12" s="18" customFormat="1" ht="12.75">
      <c r="A119" s="13" t="s">
        <v>59</v>
      </c>
      <c r="B119" s="12"/>
      <c r="C119" s="12"/>
      <c r="D119" s="13"/>
      <c r="E119" s="17"/>
      <c r="F119" s="17"/>
      <c r="G119" s="17"/>
      <c r="H119" s="17"/>
      <c r="I119" s="17"/>
      <c r="J119" s="17"/>
      <c r="K119" s="17"/>
      <c r="L119" s="35"/>
    </row>
    <row r="120" spans="1:12" s="18" customFormat="1" ht="12.75">
      <c r="A120" s="43">
        <v>1</v>
      </c>
      <c r="B120" s="45" t="s">
        <v>36</v>
      </c>
      <c r="C120" s="43">
        <v>1978</v>
      </c>
      <c r="D120" s="43" t="s">
        <v>105</v>
      </c>
      <c r="E120" s="17">
        <v>0.007268518518518519</v>
      </c>
      <c r="F120" s="17">
        <v>0.014606481481481482</v>
      </c>
      <c r="G120" s="17">
        <v>0.02202546296296296</v>
      </c>
      <c r="H120" s="17">
        <v>0.02939814814814815</v>
      </c>
      <c r="I120" s="17">
        <v>0.036898148148148145</v>
      </c>
      <c r="J120" s="17">
        <v>0.044189814814814814</v>
      </c>
      <c r="K120" s="17"/>
      <c r="L120" s="35">
        <v>6</v>
      </c>
    </row>
    <row r="121" spans="1:12" s="18" customFormat="1" ht="12.75">
      <c r="A121" s="44"/>
      <c r="B121" s="46"/>
      <c r="C121" s="44"/>
      <c r="D121" s="44"/>
      <c r="E121" s="17"/>
      <c r="F121" s="17">
        <f>F120-E120</f>
        <v>0.007337962962962964</v>
      </c>
      <c r="G121" s="17">
        <f>G120-F120</f>
        <v>0.007418981481481476</v>
      </c>
      <c r="H121" s="17">
        <f>H120-G120</f>
        <v>0.0073726851851851904</v>
      </c>
      <c r="I121" s="17">
        <f>I120-H120</f>
        <v>0.007499999999999996</v>
      </c>
      <c r="J121" s="17">
        <f>J120-I120</f>
        <v>0.0072916666666666685</v>
      </c>
      <c r="K121" s="17"/>
      <c r="L121" s="35"/>
    </row>
    <row r="122" spans="1:12" s="18" customFormat="1" ht="12.75">
      <c r="A122" s="43">
        <v>2</v>
      </c>
      <c r="B122" s="45" t="s">
        <v>35</v>
      </c>
      <c r="C122" s="43">
        <v>1985</v>
      </c>
      <c r="D122" s="43" t="s">
        <v>2</v>
      </c>
      <c r="E122" s="17">
        <v>0.009710648148148147</v>
      </c>
      <c r="F122" s="17">
        <v>0.01982638888888889</v>
      </c>
      <c r="G122" s="17">
        <v>0.02991898148148148</v>
      </c>
      <c r="H122" s="17">
        <v>0.03993055555555556</v>
      </c>
      <c r="I122" s="17">
        <v>0.05028935185185185</v>
      </c>
      <c r="J122" s="17"/>
      <c r="K122" s="17"/>
      <c r="L122" s="35">
        <v>5</v>
      </c>
    </row>
    <row r="123" spans="1:12" s="18" customFormat="1" ht="12.75">
      <c r="A123" s="44"/>
      <c r="B123" s="46"/>
      <c r="C123" s="44"/>
      <c r="D123" s="44"/>
      <c r="E123" s="17"/>
      <c r="F123" s="17">
        <f>F122-E122</f>
        <v>0.010115740740740743</v>
      </c>
      <c r="G123" s="17">
        <f>G122-F122</f>
        <v>0.01009259259259259</v>
      </c>
      <c r="H123" s="17">
        <f>H122-G122</f>
        <v>0.010011574074074079</v>
      </c>
      <c r="I123" s="17">
        <f>I122-H122</f>
        <v>0.01035879629629629</v>
      </c>
      <c r="J123" s="17"/>
      <c r="K123" s="17"/>
      <c r="L123" s="35"/>
    </row>
    <row r="124" spans="1:12" s="18" customFormat="1" ht="12.75">
      <c r="A124" s="43">
        <v>3</v>
      </c>
      <c r="B124" s="45" t="s">
        <v>110</v>
      </c>
      <c r="C124" s="43">
        <v>1983</v>
      </c>
      <c r="D124" s="43" t="s">
        <v>27</v>
      </c>
      <c r="E124" s="17">
        <v>0.009965277777777778</v>
      </c>
      <c r="F124" s="17">
        <v>0.020520833333333332</v>
      </c>
      <c r="G124" s="17">
        <v>0.03096064814814815</v>
      </c>
      <c r="H124" s="17">
        <v>0.041539351851851855</v>
      </c>
      <c r="I124" s="17"/>
      <c r="J124" s="17"/>
      <c r="K124" s="17"/>
      <c r="L124" s="35">
        <v>4</v>
      </c>
    </row>
    <row r="125" spans="1:12" s="18" customFormat="1" ht="12.75">
      <c r="A125" s="44"/>
      <c r="B125" s="46"/>
      <c r="C125" s="44"/>
      <c r="D125" s="44"/>
      <c r="E125" s="17"/>
      <c r="F125" s="17">
        <f>F124-E124</f>
        <v>0.010555555555555554</v>
      </c>
      <c r="G125" s="17">
        <f>G124-F124</f>
        <v>0.010439814814814818</v>
      </c>
      <c r="H125" s="17">
        <f>H124-G124</f>
        <v>0.010578703703703705</v>
      </c>
      <c r="I125" s="17"/>
      <c r="J125" s="17"/>
      <c r="K125" s="17"/>
      <c r="L125" s="35"/>
    </row>
    <row r="126" spans="1:12" s="18" customFormat="1" ht="12.75">
      <c r="A126" s="43">
        <v>4</v>
      </c>
      <c r="B126" s="45" t="s">
        <v>111</v>
      </c>
      <c r="C126" s="43">
        <v>1979</v>
      </c>
      <c r="D126" s="43" t="s">
        <v>27</v>
      </c>
      <c r="E126" s="17">
        <v>0.012094907407407408</v>
      </c>
      <c r="F126" s="17">
        <v>0.024479166666666666</v>
      </c>
      <c r="G126" s="17">
        <v>0.03840277777777778</v>
      </c>
      <c r="I126" s="17"/>
      <c r="J126" s="17"/>
      <c r="K126" s="17"/>
      <c r="L126" s="35">
        <v>3</v>
      </c>
    </row>
    <row r="127" spans="1:12" s="18" customFormat="1" ht="12.75">
      <c r="A127" s="44"/>
      <c r="B127" s="46"/>
      <c r="C127" s="44"/>
      <c r="D127" s="44"/>
      <c r="E127" s="17"/>
      <c r="F127" s="17">
        <f>F126-E126</f>
        <v>0.012384259259259258</v>
      </c>
      <c r="G127" s="17">
        <f>G126-F126</f>
        <v>0.013923611111111112</v>
      </c>
      <c r="I127" s="17"/>
      <c r="J127" s="17"/>
      <c r="K127" s="17"/>
      <c r="L127" s="35"/>
    </row>
    <row r="128" spans="1:12" s="18" customFormat="1" ht="12.75">
      <c r="A128" s="43">
        <v>5</v>
      </c>
      <c r="B128" s="45" t="s">
        <v>109</v>
      </c>
      <c r="C128" s="43">
        <v>1981</v>
      </c>
      <c r="D128" s="43" t="s">
        <v>27</v>
      </c>
      <c r="E128" s="17">
        <v>0.014050925925925927</v>
      </c>
      <c r="F128" s="17">
        <v>0.027523148148148147</v>
      </c>
      <c r="G128" s="17">
        <v>0.04120370370370371</v>
      </c>
      <c r="H128" s="17"/>
      <c r="I128" s="17"/>
      <c r="J128" s="17"/>
      <c r="K128" s="17"/>
      <c r="L128" s="35">
        <v>3</v>
      </c>
    </row>
    <row r="129" spans="1:12" s="18" customFormat="1" ht="12.75">
      <c r="A129" s="44"/>
      <c r="B129" s="46"/>
      <c r="C129" s="44"/>
      <c r="D129" s="44"/>
      <c r="E129" s="17"/>
      <c r="F129" s="17">
        <f>F128-E128</f>
        <v>0.01347222222222222</v>
      </c>
      <c r="G129" s="17">
        <f>G128-F128</f>
        <v>0.01368055555555556</v>
      </c>
      <c r="H129" s="17"/>
      <c r="I129" s="17"/>
      <c r="J129" s="17"/>
      <c r="K129" s="17"/>
      <c r="L129" s="35"/>
    </row>
    <row r="130" spans="1:12" s="18" customFormat="1" ht="12.75">
      <c r="A130" s="43">
        <v>6</v>
      </c>
      <c r="B130" s="45" t="s">
        <v>108</v>
      </c>
      <c r="C130" s="43">
        <v>1980</v>
      </c>
      <c r="D130" s="43" t="s">
        <v>27</v>
      </c>
      <c r="E130" s="17">
        <v>0.015405092592592593</v>
      </c>
      <c r="F130" s="17">
        <v>0.02866898148148148</v>
      </c>
      <c r="G130" s="17"/>
      <c r="H130" s="17"/>
      <c r="I130" s="17"/>
      <c r="J130" s="17"/>
      <c r="K130" s="17"/>
      <c r="L130" s="35">
        <v>2</v>
      </c>
    </row>
    <row r="131" spans="1:12" s="18" customFormat="1" ht="12.75">
      <c r="A131" s="44"/>
      <c r="B131" s="46"/>
      <c r="C131" s="44"/>
      <c r="D131" s="44"/>
      <c r="E131" s="17"/>
      <c r="F131" s="17">
        <f>F130-E130</f>
        <v>0.013263888888888886</v>
      </c>
      <c r="G131" s="17"/>
      <c r="H131" s="17"/>
      <c r="I131" s="17"/>
      <c r="J131" s="17"/>
      <c r="K131" s="17"/>
      <c r="L131" s="35"/>
    </row>
    <row r="132" spans="1:12" s="18" customFormat="1" ht="12.75">
      <c r="A132" s="43">
        <v>7</v>
      </c>
      <c r="B132" s="45" t="s">
        <v>106</v>
      </c>
      <c r="C132" s="43">
        <v>1985</v>
      </c>
      <c r="D132" s="43" t="s">
        <v>27</v>
      </c>
      <c r="E132" s="17">
        <v>0.015405092592592593</v>
      </c>
      <c r="F132" s="17">
        <v>0.02939814814814815</v>
      </c>
      <c r="G132" s="17"/>
      <c r="H132" s="17"/>
      <c r="I132" s="17"/>
      <c r="J132" s="17"/>
      <c r="K132" s="17"/>
      <c r="L132" s="35">
        <v>2</v>
      </c>
    </row>
    <row r="133" spans="1:12" s="18" customFormat="1" ht="12.75">
      <c r="A133" s="44"/>
      <c r="B133" s="46"/>
      <c r="C133" s="44"/>
      <c r="D133" s="44"/>
      <c r="E133" s="17"/>
      <c r="F133" s="17">
        <f>F132-E132</f>
        <v>0.013993055555555555</v>
      </c>
      <c r="G133" s="17"/>
      <c r="H133" s="17"/>
      <c r="I133" s="17"/>
      <c r="J133" s="17"/>
      <c r="K133" s="17"/>
      <c r="L133" s="35"/>
    </row>
    <row r="134" spans="1:12" s="18" customFormat="1" ht="12.75">
      <c r="A134" s="43">
        <v>8</v>
      </c>
      <c r="B134" s="45" t="s">
        <v>107</v>
      </c>
      <c r="C134" s="43">
        <v>1985</v>
      </c>
      <c r="D134" s="43" t="s">
        <v>27</v>
      </c>
      <c r="E134" s="17">
        <v>0.015844907407407408</v>
      </c>
      <c r="F134" s="17">
        <v>0.030497685185185183</v>
      </c>
      <c r="G134" s="17"/>
      <c r="H134" s="17"/>
      <c r="I134" s="17"/>
      <c r="J134" s="17"/>
      <c r="K134" s="17"/>
      <c r="L134" s="35">
        <v>2</v>
      </c>
    </row>
    <row r="135" spans="1:12" s="18" customFormat="1" ht="12.75">
      <c r="A135" s="44"/>
      <c r="B135" s="46"/>
      <c r="C135" s="44"/>
      <c r="D135" s="44"/>
      <c r="E135" s="17"/>
      <c r="F135" s="17">
        <f>F134-E134</f>
        <v>0.014652777777777775</v>
      </c>
      <c r="G135" s="17"/>
      <c r="H135" s="17"/>
      <c r="I135" s="17"/>
      <c r="J135" s="17"/>
      <c r="K135" s="17"/>
      <c r="L135" s="35"/>
    </row>
    <row r="136" spans="1:12" s="18" customFormat="1" ht="12.75">
      <c r="A136" s="13" t="s">
        <v>60</v>
      </c>
      <c r="B136" s="12"/>
      <c r="C136" s="12"/>
      <c r="D136" s="13"/>
      <c r="E136" s="17"/>
      <c r="F136" s="17"/>
      <c r="G136" s="17"/>
      <c r="H136" s="17"/>
      <c r="I136" s="17"/>
      <c r="J136" s="17"/>
      <c r="K136" s="17"/>
      <c r="L136" s="35"/>
    </row>
    <row r="137" spans="1:12" s="18" customFormat="1" ht="12.75">
      <c r="A137" s="43">
        <v>1</v>
      </c>
      <c r="B137" s="45" t="s">
        <v>112</v>
      </c>
      <c r="C137" s="43">
        <v>1975</v>
      </c>
      <c r="D137" s="43" t="s">
        <v>5</v>
      </c>
      <c r="E137" s="17">
        <v>0.00849537037037037</v>
      </c>
      <c r="F137" s="17">
        <v>0.01719907407407407</v>
      </c>
      <c r="G137" s="17">
        <v>0.02546296296296296</v>
      </c>
      <c r="H137" s="17">
        <v>0.03431712962962963</v>
      </c>
      <c r="I137" s="17">
        <v>0.04322916666666667</v>
      </c>
      <c r="J137" s="17"/>
      <c r="K137" s="17"/>
      <c r="L137" s="35">
        <v>5</v>
      </c>
    </row>
    <row r="138" spans="1:12" s="18" customFormat="1" ht="12.75">
      <c r="A138" s="44"/>
      <c r="B138" s="46"/>
      <c r="C138" s="44"/>
      <c r="D138" s="44"/>
      <c r="E138" s="17"/>
      <c r="F138" s="17">
        <f>F137-E137</f>
        <v>0.008703703703703701</v>
      </c>
      <c r="G138" s="17">
        <f>G137-F137</f>
        <v>0.00826388888888889</v>
      </c>
      <c r="H138" s="17">
        <f>H137-G137</f>
        <v>0.008854166666666666</v>
      </c>
      <c r="I138" s="17">
        <f>I137-H137</f>
        <v>0.008912037037037045</v>
      </c>
      <c r="J138" s="17"/>
      <c r="K138" s="17"/>
      <c r="L138" s="35"/>
    </row>
    <row r="139" spans="1:12" s="18" customFormat="1" ht="12.75">
      <c r="A139" s="43">
        <v>2</v>
      </c>
      <c r="B139" s="45" t="s">
        <v>61</v>
      </c>
      <c r="C139" s="43">
        <v>1967</v>
      </c>
      <c r="D139" s="43" t="s">
        <v>76</v>
      </c>
      <c r="E139" s="17">
        <v>0.010243055555555556</v>
      </c>
      <c r="F139" s="17">
        <v>0.020520833333333332</v>
      </c>
      <c r="G139" s="17">
        <v>0.030497685185185183</v>
      </c>
      <c r="H139" s="17">
        <v>0.04050925925925926</v>
      </c>
      <c r="I139" s="17">
        <v>0.05052083333333333</v>
      </c>
      <c r="J139" s="17"/>
      <c r="K139" s="17"/>
      <c r="L139" s="35">
        <v>5</v>
      </c>
    </row>
    <row r="140" spans="1:12" s="18" customFormat="1" ht="12.75">
      <c r="A140" s="44"/>
      <c r="B140" s="46"/>
      <c r="C140" s="44"/>
      <c r="D140" s="44"/>
      <c r="E140" s="17"/>
      <c r="F140" s="17">
        <f>F139-E139</f>
        <v>0.010277777777777776</v>
      </c>
      <c r="G140" s="17">
        <f>G139-F139</f>
        <v>0.009976851851851851</v>
      </c>
      <c r="H140" s="17">
        <f>H139-G139</f>
        <v>0.010011574074074076</v>
      </c>
      <c r="I140" s="17">
        <f>I139-H139</f>
        <v>0.010011574074074069</v>
      </c>
      <c r="J140" s="17"/>
      <c r="K140" s="17"/>
      <c r="L140" s="35"/>
    </row>
    <row r="141" spans="1:12" s="18" customFormat="1" ht="12.75">
      <c r="A141" s="43">
        <v>3</v>
      </c>
      <c r="B141" s="45" t="s">
        <v>31</v>
      </c>
      <c r="C141" s="43">
        <v>1974</v>
      </c>
      <c r="D141" s="43" t="s">
        <v>27</v>
      </c>
      <c r="E141" s="17">
        <v>0.012314814814814815</v>
      </c>
      <c r="F141" s="17">
        <v>0.02534722222222222</v>
      </c>
      <c r="G141" s="17">
        <v>0.038252314814814815</v>
      </c>
      <c r="H141" s="17"/>
      <c r="I141" s="17"/>
      <c r="J141" s="17"/>
      <c r="K141" s="17"/>
      <c r="L141" s="35">
        <v>3</v>
      </c>
    </row>
    <row r="142" spans="1:12" s="18" customFormat="1" ht="12.75">
      <c r="A142" s="44"/>
      <c r="B142" s="46"/>
      <c r="C142" s="44"/>
      <c r="D142" s="44"/>
      <c r="E142" s="17"/>
      <c r="F142" s="17">
        <f>F141-E141</f>
        <v>0.013032407407407404</v>
      </c>
      <c r="G142" s="17">
        <f>G141-F141</f>
        <v>0.012905092592592596</v>
      </c>
      <c r="H142" s="17"/>
      <c r="I142" s="17"/>
      <c r="J142" s="17"/>
      <c r="K142" s="17"/>
      <c r="L142" s="35"/>
    </row>
    <row r="143" spans="1:12" s="18" customFormat="1" ht="12.75">
      <c r="A143" s="43">
        <v>4</v>
      </c>
      <c r="B143" s="45" t="s">
        <v>114</v>
      </c>
      <c r="C143" s="43">
        <v>1976</v>
      </c>
      <c r="D143" s="43" t="s">
        <v>27</v>
      </c>
      <c r="E143" s="17">
        <v>0.015844907407407408</v>
      </c>
      <c r="F143" s="17">
        <v>0.02939814814814815</v>
      </c>
      <c r="G143" s="17"/>
      <c r="H143" s="17"/>
      <c r="I143" s="17"/>
      <c r="J143" s="17"/>
      <c r="K143" s="17"/>
      <c r="L143" s="35">
        <v>2</v>
      </c>
    </row>
    <row r="144" spans="1:12" s="18" customFormat="1" ht="12.75">
      <c r="A144" s="44"/>
      <c r="B144" s="46"/>
      <c r="C144" s="44"/>
      <c r="D144" s="44"/>
      <c r="E144" s="17"/>
      <c r="F144" s="17">
        <f>F143-E143</f>
        <v>0.01355324074074074</v>
      </c>
      <c r="G144" s="17"/>
      <c r="H144" s="17"/>
      <c r="I144" s="17"/>
      <c r="J144" s="17"/>
      <c r="K144" s="17"/>
      <c r="L144" s="35"/>
    </row>
    <row r="145" spans="1:12" s="18" customFormat="1" ht="12.75">
      <c r="A145" s="43">
        <v>5</v>
      </c>
      <c r="B145" s="45" t="s">
        <v>113</v>
      </c>
      <c r="C145" s="43">
        <v>1975</v>
      </c>
      <c r="D145" s="43" t="s">
        <v>80</v>
      </c>
      <c r="E145" s="17">
        <v>0.018634259259259257</v>
      </c>
      <c r="F145" s="17">
        <v>0.04548611111111111</v>
      </c>
      <c r="G145" s="17"/>
      <c r="H145" s="17"/>
      <c r="I145" s="17"/>
      <c r="J145" s="17"/>
      <c r="K145" s="17"/>
      <c r="L145" s="35">
        <v>2</v>
      </c>
    </row>
    <row r="146" spans="1:12" s="18" customFormat="1" ht="12.75">
      <c r="A146" s="44"/>
      <c r="B146" s="46"/>
      <c r="C146" s="44"/>
      <c r="D146" s="44"/>
      <c r="E146" s="17"/>
      <c r="F146" s="17">
        <f>F145-E145</f>
        <v>0.026851851851851852</v>
      </c>
      <c r="G146" s="17"/>
      <c r="H146" s="17"/>
      <c r="I146" s="17"/>
      <c r="J146" s="17"/>
      <c r="K146" s="17"/>
      <c r="L146" s="35"/>
    </row>
    <row r="147" spans="1:12" s="18" customFormat="1" ht="12.75">
      <c r="A147" s="43">
        <v>6</v>
      </c>
      <c r="B147" s="45" t="s">
        <v>32</v>
      </c>
      <c r="C147" s="43">
        <v>1974</v>
      </c>
      <c r="D147" s="43" t="s">
        <v>80</v>
      </c>
      <c r="E147" s="17">
        <v>0.018634259259259257</v>
      </c>
      <c r="F147" s="17">
        <v>0.04612268518518519</v>
      </c>
      <c r="G147" s="17"/>
      <c r="H147" s="17"/>
      <c r="I147" s="17"/>
      <c r="J147" s="17"/>
      <c r="K147" s="17"/>
      <c r="L147" s="35">
        <v>2</v>
      </c>
    </row>
    <row r="148" spans="1:12" s="18" customFormat="1" ht="12.75">
      <c r="A148" s="44"/>
      <c r="B148" s="46"/>
      <c r="C148" s="44"/>
      <c r="D148" s="44"/>
      <c r="E148" s="17"/>
      <c r="F148" s="17">
        <f>F147-E147</f>
        <v>0.027488425925925934</v>
      </c>
      <c r="G148" s="17"/>
      <c r="H148" s="17"/>
      <c r="I148" s="17"/>
      <c r="J148" s="17"/>
      <c r="K148" s="17"/>
      <c r="L148" s="35"/>
    </row>
    <row r="149" spans="1:12" s="18" customFormat="1" ht="12.75">
      <c r="A149" s="43">
        <v>7</v>
      </c>
      <c r="B149" s="45" t="s">
        <v>37</v>
      </c>
      <c r="C149" s="43">
        <v>1967</v>
      </c>
      <c r="D149" s="43" t="s">
        <v>80</v>
      </c>
      <c r="E149" s="17">
        <v>0.01900462962962963</v>
      </c>
      <c r="F149" s="17"/>
      <c r="G149" s="17"/>
      <c r="H149" s="17"/>
      <c r="I149" s="17"/>
      <c r="J149" s="17"/>
      <c r="K149" s="17"/>
      <c r="L149" s="35">
        <v>1</v>
      </c>
    </row>
    <row r="150" spans="1:12" s="18" customFormat="1" ht="12.75">
      <c r="A150" s="44"/>
      <c r="B150" s="46"/>
      <c r="C150" s="44"/>
      <c r="D150" s="44"/>
      <c r="E150" s="17"/>
      <c r="F150" s="17"/>
      <c r="G150" s="17"/>
      <c r="H150" s="17"/>
      <c r="I150" s="17"/>
      <c r="J150" s="17"/>
      <c r="K150" s="17"/>
      <c r="L150" s="35"/>
    </row>
    <row r="151" spans="1:12" s="18" customFormat="1" ht="12.75">
      <c r="A151" s="13" t="s">
        <v>62</v>
      </c>
      <c r="B151" s="12"/>
      <c r="C151" s="12"/>
      <c r="D151" s="13"/>
      <c r="E151" s="17"/>
      <c r="F151" s="17"/>
      <c r="G151" s="17"/>
      <c r="H151" s="17"/>
      <c r="I151" s="17"/>
      <c r="J151" s="17"/>
      <c r="K151" s="17"/>
      <c r="L151" s="35"/>
    </row>
    <row r="152" spans="1:12" s="18" customFormat="1" ht="12.75">
      <c r="A152" s="43">
        <v>1</v>
      </c>
      <c r="B152" s="45" t="s">
        <v>63</v>
      </c>
      <c r="C152" s="43">
        <v>1958</v>
      </c>
      <c r="D152" s="43" t="s">
        <v>76</v>
      </c>
      <c r="E152" s="17">
        <v>0.007627314814814815</v>
      </c>
      <c r="F152" s="17">
        <v>0.015196759259259259</v>
      </c>
      <c r="G152" s="17">
        <v>0.023032407407407404</v>
      </c>
      <c r="H152" s="17">
        <v>0.03096064814814815</v>
      </c>
      <c r="I152" s="17">
        <v>0.039155092592592596</v>
      </c>
      <c r="J152" s="17">
        <v>0.04747685185185185</v>
      </c>
      <c r="K152" s="17"/>
      <c r="L152" s="35">
        <v>6</v>
      </c>
    </row>
    <row r="153" spans="1:12" s="18" customFormat="1" ht="12.75">
      <c r="A153" s="44"/>
      <c r="B153" s="46"/>
      <c r="C153" s="44"/>
      <c r="D153" s="44"/>
      <c r="E153" s="17"/>
      <c r="F153" s="17">
        <f>F152-E152</f>
        <v>0.007569444444444444</v>
      </c>
      <c r="G153" s="17">
        <f>G152-F152</f>
        <v>0.007835648148148145</v>
      </c>
      <c r="H153" s="17">
        <f>H152-G152</f>
        <v>0.007928240740740746</v>
      </c>
      <c r="I153" s="17">
        <f>I152-H152</f>
        <v>0.008194444444444445</v>
      </c>
      <c r="J153" s="17">
        <f>J152-I152</f>
        <v>0.008321759259259258</v>
      </c>
      <c r="K153" s="17"/>
      <c r="L153" s="35"/>
    </row>
    <row r="154" spans="1:12" s="18" customFormat="1" ht="12.75">
      <c r="A154" s="13" t="s">
        <v>64</v>
      </c>
      <c r="B154" s="12"/>
      <c r="C154" s="12"/>
      <c r="D154" s="13"/>
      <c r="E154" s="17"/>
      <c r="F154" s="17"/>
      <c r="G154" s="17"/>
      <c r="H154" s="17"/>
      <c r="I154" s="17"/>
      <c r="J154" s="17"/>
      <c r="K154" s="17"/>
      <c r="L154" s="35"/>
    </row>
    <row r="155" spans="1:12" s="18" customFormat="1" ht="12.75">
      <c r="A155" s="43">
        <v>1</v>
      </c>
      <c r="B155" s="45" t="s">
        <v>38</v>
      </c>
      <c r="C155" s="43">
        <v>1949</v>
      </c>
      <c r="D155" s="43" t="s">
        <v>76</v>
      </c>
      <c r="E155" s="17">
        <v>0.011504629629629629</v>
      </c>
      <c r="F155" s="17">
        <v>0.0234375</v>
      </c>
      <c r="G155" s="17">
        <v>0.03540509259259259</v>
      </c>
      <c r="H155" s="17"/>
      <c r="I155" s="17"/>
      <c r="J155" s="17"/>
      <c r="K155" s="17"/>
      <c r="L155" s="35">
        <v>3</v>
      </c>
    </row>
    <row r="156" spans="1:12" s="18" customFormat="1" ht="12.75">
      <c r="A156" s="44"/>
      <c r="B156" s="46"/>
      <c r="C156" s="44"/>
      <c r="D156" s="44"/>
      <c r="E156" s="17"/>
      <c r="F156" s="17">
        <f>F155-E155</f>
        <v>0.011932870370370371</v>
      </c>
      <c r="G156" s="17">
        <f>G155-F155</f>
        <v>0.011967592592592592</v>
      </c>
      <c r="H156" s="17"/>
      <c r="I156" s="17"/>
      <c r="J156" s="17"/>
      <c r="K156" s="17"/>
      <c r="L156" s="35"/>
    </row>
    <row r="157" spans="1:12" s="18" customFormat="1" ht="12.75">
      <c r="A157" s="27">
        <f>A155+A152+A149+A134+A117+A97</f>
        <v>34</v>
      </c>
      <c r="B157" s="26"/>
      <c r="C157" s="27"/>
      <c r="D157" s="30">
        <f>E157*2.2</f>
        <v>620.4000000000001</v>
      </c>
      <c r="E157" s="30">
        <f>SUM(L8:L155)</f>
        <v>282</v>
      </c>
      <c r="G157" s="28"/>
      <c r="H157" s="28"/>
      <c r="I157" s="28"/>
      <c r="J157" s="28"/>
      <c r="K157" s="28"/>
      <c r="L157" s="35"/>
    </row>
    <row r="158" spans="1:12" s="18" customFormat="1" ht="12.75">
      <c r="A158" s="71" t="s">
        <v>115</v>
      </c>
      <c r="B158" s="71"/>
      <c r="C158" s="71"/>
      <c r="D158" s="26" t="s">
        <v>125</v>
      </c>
      <c r="E158" s="28"/>
      <c r="F158" s="28"/>
      <c r="G158" s="30"/>
      <c r="H158" s="28"/>
      <c r="I158" s="28"/>
      <c r="J158" s="28"/>
      <c r="K158" s="28"/>
      <c r="L158" s="35"/>
    </row>
    <row r="159" spans="2:11" ht="12.75">
      <c r="B159" s="52" t="s">
        <v>118</v>
      </c>
      <c r="C159" s="63"/>
      <c r="D159" s="63"/>
      <c r="E159" s="53"/>
      <c r="G159" s="3"/>
      <c r="H159" s="49" t="s">
        <v>26</v>
      </c>
      <c r="I159" s="50"/>
      <c r="J159" s="50"/>
      <c r="K159" s="51"/>
    </row>
    <row r="160" spans="2:11" ht="12.75">
      <c r="B160" s="16" t="s">
        <v>23</v>
      </c>
      <c r="C160" s="16"/>
      <c r="D160" s="10" t="s">
        <v>18</v>
      </c>
      <c r="E160" s="11" t="s">
        <v>24</v>
      </c>
      <c r="G160" s="3"/>
      <c r="H160" s="52" t="s">
        <v>23</v>
      </c>
      <c r="I160" s="53"/>
      <c r="J160" s="8" t="s">
        <v>18</v>
      </c>
      <c r="K160" s="11" t="s">
        <v>24</v>
      </c>
    </row>
    <row r="161" spans="2:11" ht="12.75">
      <c r="B161" s="19" t="s">
        <v>1</v>
      </c>
      <c r="C161" s="19"/>
      <c r="D161" s="29">
        <f>L155+L152+L139+L120+L113+L109+L85+L83+L78+L75+L73+L69+L66+L64+L62+L55+L17+L53+L46+L42+L40+L34+L27+L25+L23+L21</f>
        <v>134</v>
      </c>
      <c r="E161" s="20">
        <v>1</v>
      </c>
      <c r="G161" s="3"/>
      <c r="H161" s="47" t="s">
        <v>6</v>
      </c>
      <c r="I161" s="48"/>
      <c r="J161" s="8">
        <f>L149+L147+L145+L95+L93+L91+L50+L10+L8</f>
        <v>15</v>
      </c>
      <c r="K161" s="33" t="s">
        <v>116</v>
      </c>
    </row>
    <row r="162" spans="2:11" ht="12.75">
      <c r="B162" s="19" t="s">
        <v>27</v>
      </c>
      <c r="C162" s="19"/>
      <c r="D162" s="29">
        <f>L143+L141+L134+L132+L130+L128+L126+L124+L117+L115+L111+L107+L89+L87+L59+L48+L36+L31+L29+L19+L13</f>
        <v>76</v>
      </c>
      <c r="E162" s="20">
        <v>2</v>
      </c>
      <c r="G162" s="3"/>
      <c r="H162" s="47" t="s">
        <v>66</v>
      </c>
      <c r="I162" s="48"/>
      <c r="J162" s="8">
        <f>L38+3</f>
        <v>9</v>
      </c>
      <c r="K162" s="33" t="s">
        <v>117</v>
      </c>
    </row>
    <row r="163" spans="2:11" ht="12.75">
      <c r="B163" s="19" t="s">
        <v>25</v>
      </c>
      <c r="C163" s="19"/>
      <c r="D163" s="29">
        <f>L147+L95+L93+L91+L50+L38+L10+L8+6+L145+L149</f>
        <v>27</v>
      </c>
      <c r="E163" s="20">
        <v>3</v>
      </c>
      <c r="G163" s="3"/>
      <c r="H163" s="47" t="s">
        <v>34</v>
      </c>
      <c r="I163" s="48"/>
      <c r="J163" s="8">
        <v>3</v>
      </c>
      <c r="K163" s="33" t="s">
        <v>124</v>
      </c>
    </row>
    <row r="164" spans="2:11" ht="12.75">
      <c r="B164" s="19" t="s">
        <v>5</v>
      </c>
      <c r="C164" s="19"/>
      <c r="D164" s="29">
        <f>L137+L103+L44</f>
        <v>16</v>
      </c>
      <c r="E164" s="20">
        <v>4</v>
      </c>
      <c r="G164" s="3"/>
      <c r="H164" s="47"/>
      <c r="I164" s="48"/>
      <c r="J164" s="8"/>
      <c r="K164" s="33"/>
    </row>
    <row r="165" spans="2:11" ht="12.75">
      <c r="B165" s="19" t="s">
        <v>2</v>
      </c>
      <c r="C165" s="19"/>
      <c r="D165" s="29">
        <f>L122+L57</f>
        <v>10</v>
      </c>
      <c r="E165" s="20">
        <v>5</v>
      </c>
      <c r="G165" s="3"/>
      <c r="H165" s="47"/>
      <c r="I165" s="48"/>
      <c r="J165" s="8"/>
      <c r="K165" s="33"/>
    </row>
    <row r="166" spans="2:11" ht="12.75">
      <c r="B166" s="19" t="s">
        <v>4</v>
      </c>
      <c r="C166" s="19"/>
      <c r="D166" s="29">
        <v>6</v>
      </c>
      <c r="E166" s="20">
        <v>6</v>
      </c>
      <c r="G166" s="3"/>
      <c r="H166" s="47"/>
      <c r="I166" s="48"/>
      <c r="J166" s="8"/>
      <c r="K166" s="33"/>
    </row>
    <row r="167" spans="2:10" ht="12.75">
      <c r="B167" s="19" t="s">
        <v>9</v>
      </c>
      <c r="C167" s="19"/>
      <c r="D167" s="29">
        <v>5</v>
      </c>
      <c r="E167" s="20">
        <v>7</v>
      </c>
      <c r="J167" s="32"/>
    </row>
    <row r="168" spans="2:9" ht="15">
      <c r="B168" s="42" t="s">
        <v>123</v>
      </c>
      <c r="C168" s="42"/>
      <c r="D168" s="42"/>
      <c r="E168" s="41"/>
      <c r="F168" s="41"/>
      <c r="G168" s="41"/>
      <c r="H168" s="41"/>
      <c r="I168" s="41"/>
    </row>
  </sheetData>
  <sheetProtection/>
  <mergeCells count="284">
    <mergeCell ref="C155:C156"/>
    <mergeCell ref="A158:C158"/>
    <mergeCell ref="A155:A156"/>
    <mergeCell ref="B155:B156"/>
    <mergeCell ref="D155:D156"/>
    <mergeCell ref="C149:C150"/>
    <mergeCell ref="A149:A150"/>
    <mergeCell ref="B149:B150"/>
    <mergeCell ref="D149:D150"/>
    <mergeCell ref="D152:D153"/>
    <mergeCell ref="C122:C123"/>
    <mergeCell ref="C134:C135"/>
    <mergeCell ref="A132:A133"/>
    <mergeCell ref="B132:B133"/>
    <mergeCell ref="C132:C133"/>
    <mergeCell ref="A139:A140"/>
    <mergeCell ref="B139:B140"/>
    <mergeCell ref="C139:C140"/>
    <mergeCell ref="A147:A148"/>
    <mergeCell ref="A152:A153"/>
    <mergeCell ref="B152:B153"/>
    <mergeCell ref="C152:C153"/>
    <mergeCell ref="D71:D72"/>
    <mergeCell ref="A71:A72"/>
    <mergeCell ref="C89:C90"/>
    <mergeCell ref="C83:C84"/>
    <mergeCell ref="A145:A146"/>
    <mergeCell ref="B145:B146"/>
    <mergeCell ref="C145:C146"/>
    <mergeCell ref="C143:C144"/>
    <mergeCell ref="A117:A118"/>
    <mergeCell ref="B117:B118"/>
    <mergeCell ref="C91:C92"/>
    <mergeCell ref="D91:D92"/>
    <mergeCell ref="C78:C79"/>
    <mergeCell ref="D117:D118"/>
    <mergeCell ref="A120:A121"/>
    <mergeCell ref="B120:B121"/>
    <mergeCell ref="D120:D121"/>
    <mergeCell ref="C120:C121"/>
    <mergeCell ref="C117:C118"/>
    <mergeCell ref="B95:B96"/>
    <mergeCell ref="C95:C96"/>
    <mergeCell ref="D95:D96"/>
    <mergeCell ref="B83:B84"/>
    <mergeCell ref="B89:B90"/>
    <mergeCell ref="A48:A49"/>
    <mergeCell ref="B48:B49"/>
    <mergeCell ref="C48:C49"/>
    <mergeCell ref="D48:D49"/>
    <mergeCell ref="C85:C86"/>
    <mergeCell ref="A97:A98"/>
    <mergeCell ref="B97:B98"/>
    <mergeCell ref="C97:C98"/>
    <mergeCell ref="D97:D98"/>
    <mergeCell ref="C130:C131"/>
    <mergeCell ref="D130:D131"/>
    <mergeCell ref="A115:A116"/>
    <mergeCell ref="B115:B116"/>
    <mergeCell ref="D115:D116"/>
    <mergeCell ref="A109:A110"/>
    <mergeCell ref="B109:B110"/>
    <mergeCell ref="D109:D110"/>
    <mergeCell ref="A95:A96"/>
    <mergeCell ref="C13:C14"/>
    <mergeCell ref="C44:C45"/>
    <mergeCell ref="C38:C39"/>
    <mergeCell ref="C40:C41"/>
    <mergeCell ref="C50:C51"/>
    <mergeCell ref="C64:C65"/>
    <mergeCell ref="A40:A41"/>
    <mergeCell ref="B40:B41"/>
    <mergeCell ref="D40:D41"/>
    <mergeCell ref="A17:A18"/>
    <mergeCell ref="A55:A56"/>
    <mergeCell ref="D59:D60"/>
    <mergeCell ref="A50:A51"/>
    <mergeCell ref="B50:B51"/>
    <mergeCell ref="D50:D51"/>
    <mergeCell ref="C17:C18"/>
    <mergeCell ref="A53:A54"/>
    <mergeCell ref="C29:C30"/>
    <mergeCell ref="C25:C26"/>
    <mergeCell ref="A38:A39"/>
    <mergeCell ref="B38:B39"/>
    <mergeCell ref="D38:D39"/>
    <mergeCell ref="C36:C37"/>
    <mergeCell ref="C34:C35"/>
    <mergeCell ref="A25:A26"/>
    <mergeCell ref="B25:B26"/>
    <mergeCell ref="A34:A35"/>
    <mergeCell ref="C19:C20"/>
    <mergeCell ref="C21:C22"/>
    <mergeCell ref="C23:C24"/>
    <mergeCell ref="A113:A114"/>
    <mergeCell ref="B113:B114"/>
    <mergeCell ref="A103:A104"/>
    <mergeCell ref="B103:B104"/>
    <mergeCell ref="C109:C110"/>
    <mergeCell ref="A89:A90"/>
    <mergeCell ref="A69:A70"/>
    <mergeCell ref="D122:D123"/>
    <mergeCell ref="A134:A135"/>
    <mergeCell ref="B134:B135"/>
    <mergeCell ref="D134:D135"/>
    <mergeCell ref="C113:C114"/>
    <mergeCell ref="D113:D114"/>
    <mergeCell ref="A130:A131"/>
    <mergeCell ref="B130:B131"/>
    <mergeCell ref="D132:D133"/>
    <mergeCell ref="C128:C129"/>
    <mergeCell ref="D103:D104"/>
    <mergeCell ref="A105:A106"/>
    <mergeCell ref="C69:C70"/>
    <mergeCell ref="C73:C74"/>
    <mergeCell ref="C75:C76"/>
    <mergeCell ref="A85:A86"/>
    <mergeCell ref="B85:B86"/>
    <mergeCell ref="D85:D86"/>
    <mergeCell ref="C103:C104"/>
    <mergeCell ref="C105:C106"/>
    <mergeCell ref="D83:D84"/>
    <mergeCell ref="B55:B56"/>
    <mergeCell ref="D55:D56"/>
    <mergeCell ref="C55:C56"/>
    <mergeCell ref="B59:B60"/>
    <mergeCell ref="C66:C67"/>
    <mergeCell ref="D69:D70"/>
    <mergeCell ref="D64:D65"/>
    <mergeCell ref="D78:D79"/>
    <mergeCell ref="C71:C72"/>
    <mergeCell ref="B69:B70"/>
    <mergeCell ref="B64:B65"/>
    <mergeCell ref="A64:A65"/>
    <mergeCell ref="A66:A67"/>
    <mergeCell ref="B71:B72"/>
    <mergeCell ref="D31:D32"/>
    <mergeCell ref="D66:D67"/>
    <mergeCell ref="B66:B67"/>
    <mergeCell ref="D53:D54"/>
    <mergeCell ref="A62:A63"/>
    <mergeCell ref="D13:D14"/>
    <mergeCell ref="D25:D26"/>
    <mergeCell ref="A57:A58"/>
    <mergeCell ref="B57:B58"/>
    <mergeCell ref="D57:D58"/>
    <mergeCell ref="A44:A45"/>
    <mergeCell ref="B44:B45"/>
    <mergeCell ref="D44:D45"/>
    <mergeCell ref="A13:A14"/>
    <mergeCell ref="D36:D37"/>
    <mergeCell ref="D107:D108"/>
    <mergeCell ref="E5:K5"/>
    <mergeCell ref="A10:A11"/>
    <mergeCell ref="A8:A9"/>
    <mergeCell ref="A19:A20"/>
    <mergeCell ref="B34:B35"/>
    <mergeCell ref="D34:D35"/>
    <mergeCell ref="C10:C11"/>
    <mergeCell ref="C8:C9"/>
    <mergeCell ref="C31:C32"/>
    <mergeCell ref="C115:C116"/>
    <mergeCell ref="B4:H4"/>
    <mergeCell ref="A80:D81"/>
    <mergeCell ref="B159:E159"/>
    <mergeCell ref="B8:B9"/>
    <mergeCell ref="B5:D6"/>
    <mergeCell ref="A21:A22"/>
    <mergeCell ref="B21:B22"/>
    <mergeCell ref="A5:A6"/>
    <mergeCell ref="B31:B32"/>
    <mergeCell ref="B10:B11"/>
    <mergeCell ref="B23:B24"/>
    <mergeCell ref="D23:D24"/>
    <mergeCell ref="B15:B16"/>
    <mergeCell ref="B17:B18"/>
    <mergeCell ref="D17:D18"/>
    <mergeCell ref="D19:D20"/>
    <mergeCell ref="C15:C16"/>
    <mergeCell ref="D10:D11"/>
    <mergeCell ref="B13:B14"/>
    <mergeCell ref="D8:D9"/>
    <mergeCell ref="A15:A16"/>
    <mergeCell ref="D15:D16"/>
    <mergeCell ref="A23:A24"/>
    <mergeCell ref="D21:D22"/>
    <mergeCell ref="A29:A30"/>
    <mergeCell ref="A27:A28"/>
    <mergeCell ref="B27:B28"/>
    <mergeCell ref="C27:C28"/>
    <mergeCell ref="D27:D28"/>
    <mergeCell ref="A73:A74"/>
    <mergeCell ref="B73:B74"/>
    <mergeCell ref="D73:D74"/>
    <mergeCell ref="B19:B20"/>
    <mergeCell ref="A36:A37"/>
    <mergeCell ref="B36:B37"/>
    <mergeCell ref="B29:B30"/>
    <mergeCell ref="D29:D30"/>
    <mergeCell ref="A31:A32"/>
    <mergeCell ref="A59:A60"/>
    <mergeCell ref="D62:D63"/>
    <mergeCell ref="B62:B63"/>
    <mergeCell ref="C62:C63"/>
    <mergeCell ref="C59:C60"/>
    <mergeCell ref="C57:C58"/>
    <mergeCell ref="C53:C54"/>
    <mergeCell ref="B53:B54"/>
    <mergeCell ref="A78:A79"/>
    <mergeCell ref="B78:B79"/>
    <mergeCell ref="D89:D90"/>
    <mergeCell ref="H163:I163"/>
    <mergeCell ref="D75:D76"/>
    <mergeCell ref="B75:B76"/>
    <mergeCell ref="A75:A76"/>
    <mergeCell ref="A107:A108"/>
    <mergeCell ref="B107:B108"/>
    <mergeCell ref="C107:C108"/>
    <mergeCell ref="D137:D138"/>
    <mergeCell ref="A1:B1"/>
    <mergeCell ref="D143:D144"/>
    <mergeCell ref="A122:A123"/>
    <mergeCell ref="B122:B123"/>
    <mergeCell ref="A143:A144"/>
    <mergeCell ref="B143:B144"/>
    <mergeCell ref="A83:A84"/>
    <mergeCell ref="A137:A138"/>
    <mergeCell ref="A42:A43"/>
    <mergeCell ref="H165:I165"/>
    <mergeCell ref="H166:I166"/>
    <mergeCell ref="B137:B138"/>
    <mergeCell ref="C137:C138"/>
    <mergeCell ref="H159:K159"/>
    <mergeCell ref="H160:I160"/>
    <mergeCell ref="H161:I161"/>
    <mergeCell ref="H162:I162"/>
    <mergeCell ref="H164:I164"/>
    <mergeCell ref="B147:B148"/>
    <mergeCell ref="B42:B43"/>
    <mergeCell ref="C42:C43"/>
    <mergeCell ref="D42:D43"/>
    <mergeCell ref="A46:A47"/>
    <mergeCell ref="B46:B47"/>
    <mergeCell ref="C46:C47"/>
    <mergeCell ref="D46:D47"/>
    <mergeCell ref="A93:A94"/>
    <mergeCell ref="B93:B94"/>
    <mergeCell ref="C93:C94"/>
    <mergeCell ref="D93:D94"/>
    <mergeCell ref="A87:A88"/>
    <mergeCell ref="B87:B88"/>
    <mergeCell ref="C87:C88"/>
    <mergeCell ref="D87:D88"/>
    <mergeCell ref="A91:A92"/>
    <mergeCell ref="B91:B92"/>
    <mergeCell ref="A101:A102"/>
    <mergeCell ref="B101:B102"/>
    <mergeCell ref="C101:C102"/>
    <mergeCell ref="D101:D102"/>
    <mergeCell ref="A111:A112"/>
    <mergeCell ref="B111:B112"/>
    <mergeCell ref="C111:C112"/>
    <mergeCell ref="D111:D112"/>
    <mergeCell ref="B105:B106"/>
    <mergeCell ref="D105:D106"/>
    <mergeCell ref="D128:D129"/>
    <mergeCell ref="A124:A125"/>
    <mergeCell ref="B124:B125"/>
    <mergeCell ref="C124:C125"/>
    <mergeCell ref="D124:D125"/>
    <mergeCell ref="A126:A127"/>
    <mergeCell ref="B126:B127"/>
    <mergeCell ref="C126:C127"/>
    <mergeCell ref="D126:D127"/>
    <mergeCell ref="D139:D140"/>
    <mergeCell ref="A128:A129"/>
    <mergeCell ref="B128:B129"/>
    <mergeCell ref="C147:C148"/>
    <mergeCell ref="D147:D148"/>
    <mergeCell ref="A141:A142"/>
    <mergeCell ref="B141:B142"/>
    <mergeCell ref="C141:C142"/>
    <mergeCell ref="D141:D142"/>
    <mergeCell ref="D145:D146"/>
  </mergeCells>
  <printOptions/>
  <pageMargins left="0.7" right="0.7" top="0.75" bottom="0.75" header="0.3" footer="0.3"/>
  <pageSetup fitToHeight="2" horizontalDpi="200" verticalDpi="200" orientation="portrait" paperSize="9" scale="73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</cp:lastModifiedBy>
  <cp:lastPrinted>2016-05-06T07:47:37Z</cp:lastPrinted>
  <dcterms:created xsi:type="dcterms:W3CDTF">2009-05-07T13:51:17Z</dcterms:created>
  <dcterms:modified xsi:type="dcterms:W3CDTF">2017-05-29T02:39:23Z</dcterms:modified>
  <cp:category/>
  <cp:version/>
  <cp:contentType/>
  <cp:contentStatus/>
</cp:coreProperties>
</file>