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730" windowHeight="9975" activeTab="1"/>
  </bookViews>
  <sheets>
    <sheet name="меню" sheetId="1" r:id="rId1"/>
    <sheet name="список продуктов" sheetId="2" r:id="rId2"/>
    <sheet name="только ужины" sheetId="3" r:id="rId3"/>
  </sheets>
  <calcPr calcId="145621"/>
</workbook>
</file>

<file path=xl/calcChain.xml><?xml version="1.0" encoding="utf-8"?>
<calcChain xmlns="http://schemas.openxmlformats.org/spreadsheetml/2006/main">
  <c r="B18" i="2" l="1"/>
  <c r="E18" i="2" l="1"/>
  <c r="B19" i="2"/>
  <c r="E13" i="2"/>
  <c r="E19" i="2"/>
  <c r="E17" i="2"/>
  <c r="E16" i="2"/>
  <c r="E14" i="2"/>
  <c r="D19" i="2"/>
  <c r="D17" i="2"/>
  <c r="D16" i="2"/>
  <c r="D14" i="2"/>
  <c r="B17" i="2"/>
  <c r="B16" i="2"/>
  <c r="B14" i="2"/>
  <c r="E9" i="2"/>
  <c r="D9" i="2"/>
  <c r="E8" i="2"/>
  <c r="D8" i="2"/>
  <c r="E7" i="2"/>
  <c r="D7" i="2"/>
  <c r="E6" i="2"/>
  <c r="D6" i="2"/>
  <c r="E5" i="2"/>
  <c r="D5" i="2"/>
  <c r="E4" i="2"/>
  <c r="D4" i="2"/>
  <c r="E3" i="2"/>
  <c r="D3" i="2"/>
  <c r="E2" i="2"/>
  <c r="D2" i="2"/>
  <c r="B9" i="2"/>
  <c r="B8" i="2"/>
  <c r="B7" i="2"/>
  <c r="B6" i="2"/>
  <c r="B5" i="2"/>
  <c r="B4" i="2"/>
  <c r="B3" i="2"/>
  <c r="B2" i="2"/>
  <c r="D18" i="2" l="1"/>
  <c r="K2" i="2"/>
  <c r="J2" i="2"/>
  <c r="H5" i="2"/>
  <c r="E27" i="2"/>
  <c r="D27" i="2"/>
  <c r="B27" i="2"/>
  <c r="K27" i="2"/>
  <c r="J27" i="2"/>
  <c r="K25" i="2"/>
  <c r="J25" i="2"/>
  <c r="K24" i="2"/>
  <c r="J24" i="2"/>
  <c r="K23" i="2"/>
  <c r="J23" i="2"/>
  <c r="H23" i="2"/>
  <c r="K3" i="2"/>
  <c r="J3" i="2"/>
  <c r="H3" i="2"/>
  <c r="K16" i="2"/>
  <c r="K15" i="2"/>
  <c r="J16" i="2"/>
  <c r="J15" i="2"/>
  <c r="H16" i="2"/>
  <c r="H15" i="2"/>
  <c r="E28" i="2"/>
  <c r="D28" i="2"/>
  <c r="B28" i="2"/>
  <c r="B25" i="2"/>
  <c r="K5" i="2" l="1"/>
  <c r="K14" i="2"/>
  <c r="B11" i="3"/>
  <c r="B10" i="3"/>
  <c r="B9" i="3"/>
  <c r="B4" i="3"/>
  <c r="B5" i="3"/>
  <c r="B3" i="3"/>
  <c r="B14" i="3" s="1"/>
  <c r="B2" i="3"/>
  <c r="K4" i="2"/>
  <c r="K6" i="2"/>
  <c r="K13" i="2"/>
  <c r="K12" i="2"/>
  <c r="I29" i="2" s="1"/>
  <c r="I31" i="2" s="1"/>
  <c r="K8" i="2"/>
  <c r="K7" i="2"/>
  <c r="E31" i="2"/>
  <c r="E25" i="2"/>
  <c r="E23" i="2"/>
  <c r="E22" i="2"/>
  <c r="J6" i="2"/>
  <c r="J4" i="2"/>
  <c r="H6" i="2"/>
  <c r="H4" i="2"/>
</calcChain>
</file>

<file path=xl/sharedStrings.xml><?xml version="1.0" encoding="utf-8"?>
<sst xmlns="http://schemas.openxmlformats.org/spreadsheetml/2006/main" count="152" uniqueCount="85">
  <si>
    <t>завтрак</t>
  </si>
  <si>
    <t>обед</t>
  </si>
  <si>
    <t>ужин</t>
  </si>
  <si>
    <t>-</t>
  </si>
  <si>
    <t>овсянка</t>
  </si>
  <si>
    <t>гречка</t>
  </si>
  <si>
    <t>геркулес</t>
  </si>
  <si>
    <t>макароны с сыром</t>
  </si>
  <si>
    <t>кукурузная</t>
  </si>
  <si>
    <t>суп куриный</t>
  </si>
  <si>
    <t>щи</t>
  </si>
  <si>
    <t>борщ</t>
  </si>
  <si>
    <t>вермишелевый</t>
  </si>
  <si>
    <t>мясной</t>
  </si>
  <si>
    <t>плов</t>
  </si>
  <si>
    <t>картошка с мясом</t>
  </si>
  <si>
    <t>рисовая</t>
  </si>
  <si>
    <t>гречка с мясом</t>
  </si>
  <si>
    <t>макароны с мясом</t>
  </si>
  <si>
    <t>булгур с мясом</t>
  </si>
  <si>
    <t>Крупы:</t>
  </si>
  <si>
    <t>овсяная</t>
  </si>
  <si>
    <t>гречневая</t>
  </si>
  <si>
    <t>макароны</t>
  </si>
  <si>
    <t>рис</t>
  </si>
  <si>
    <t>лапша</t>
  </si>
  <si>
    <t>булгур</t>
  </si>
  <si>
    <t>Мясо:</t>
  </si>
  <si>
    <t>тушёнка</t>
  </si>
  <si>
    <t>фарш</t>
  </si>
  <si>
    <t>курица</t>
  </si>
  <si>
    <t>свинина</t>
  </si>
  <si>
    <t>говядина</t>
  </si>
  <si>
    <t>колбаса</t>
  </si>
  <si>
    <t>сало</t>
  </si>
  <si>
    <t>Овощи:</t>
  </si>
  <si>
    <t>картошка</t>
  </si>
  <si>
    <t>морковка</t>
  </si>
  <si>
    <t>лук</t>
  </si>
  <si>
    <t>капуста</t>
  </si>
  <si>
    <t>свекла</t>
  </si>
  <si>
    <t>Сладкое:</t>
  </si>
  <si>
    <t>пряники</t>
  </si>
  <si>
    <t>печенье</t>
  </si>
  <si>
    <t>сухари</t>
  </si>
  <si>
    <t>шоколад</t>
  </si>
  <si>
    <t>сахар</t>
  </si>
  <si>
    <t>конфеты</t>
  </si>
  <si>
    <t>леденцы</t>
  </si>
  <si>
    <t>Прочее:</t>
  </si>
  <si>
    <t>лимоны</t>
  </si>
  <si>
    <t>сыр твёрдый</t>
  </si>
  <si>
    <t>сухое молоко</t>
  </si>
  <si>
    <t>хлеб</t>
  </si>
  <si>
    <t>чай</t>
  </si>
  <si>
    <t>кофе</t>
  </si>
  <si>
    <t>приправы</t>
  </si>
  <si>
    <t>изюм</t>
  </si>
  <si>
    <t>курага</t>
  </si>
  <si>
    <t>смесь с/ф</t>
  </si>
  <si>
    <t>соль</t>
  </si>
  <si>
    <t>масло слив.</t>
  </si>
  <si>
    <t>сайра</t>
  </si>
  <si>
    <t>уха</t>
  </si>
  <si>
    <t>томатная паста</t>
  </si>
  <si>
    <t>вес</t>
  </si>
  <si>
    <t>количество</t>
  </si>
  <si>
    <t>кг</t>
  </si>
  <si>
    <t>банок</t>
  </si>
  <si>
    <t>шт</t>
  </si>
  <si>
    <t>палок</t>
  </si>
  <si>
    <t>упаковок</t>
  </si>
  <si>
    <t>плиток</t>
  </si>
  <si>
    <t>гк</t>
  </si>
  <si>
    <t>булок</t>
  </si>
  <si>
    <t>кочан</t>
  </si>
  <si>
    <t>общий:</t>
  </si>
  <si>
    <t>общий вес:</t>
  </si>
  <si>
    <t>на человека:</t>
  </si>
  <si>
    <t>компот</t>
  </si>
  <si>
    <t>Итого</t>
  </si>
  <si>
    <t>чеснок</t>
  </si>
  <si>
    <t>майонез</t>
  </si>
  <si>
    <t>аджика</t>
  </si>
  <si>
    <t>головки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</si>
</sst>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0" sqref="B10"/>
    </sheetView>
  </sheetViews>
  <sheetFormatPr defaultRowHeight="15" x14ac:dyDescent="0.25"/>
  <cols>
    <col min="2" max="2" width="18.28515625" customWidth="1"/>
    <col min="3" max="3" width="15.85546875" customWidth="1"/>
    <col min="4" max="4" width="19.140625" customWidth="1"/>
  </cols>
  <sheetData>
    <row r="1" spans="1:4" x14ac:dyDescent="0.25">
      <c r="B1" t="s">
        <v>0</v>
      </c>
      <c r="C1" t="s">
        <v>1</v>
      </c>
      <c r="D1" t="s">
        <v>2</v>
      </c>
    </row>
    <row r="2" spans="1:4" x14ac:dyDescent="0.25">
      <c r="A2" s="1">
        <v>41944</v>
      </c>
      <c r="B2" t="s">
        <v>3</v>
      </c>
      <c r="C2" t="s">
        <v>3</v>
      </c>
      <c r="D2" t="s">
        <v>15</v>
      </c>
    </row>
    <row r="3" spans="1:4" x14ac:dyDescent="0.25">
      <c r="A3" s="1">
        <v>41945</v>
      </c>
      <c r="B3" t="s">
        <v>4</v>
      </c>
      <c r="C3" t="s">
        <v>9</v>
      </c>
      <c r="D3" t="s">
        <v>18</v>
      </c>
    </row>
    <row r="4" spans="1:4" x14ac:dyDescent="0.25">
      <c r="A4" s="1">
        <v>41946</v>
      </c>
      <c r="B4" t="s">
        <v>5</v>
      </c>
      <c r="C4" t="s">
        <v>10</v>
      </c>
      <c r="D4" t="s">
        <v>14</v>
      </c>
    </row>
    <row r="5" spans="1:4" x14ac:dyDescent="0.25">
      <c r="A5" s="1">
        <v>41947</v>
      </c>
      <c r="B5" t="s">
        <v>7</v>
      </c>
      <c r="C5" t="s">
        <v>11</v>
      </c>
      <c r="D5" t="s">
        <v>19</v>
      </c>
    </row>
    <row r="6" spans="1:4" x14ac:dyDescent="0.25">
      <c r="A6" s="1">
        <v>41948</v>
      </c>
      <c r="B6" t="s">
        <v>6</v>
      </c>
      <c r="C6" t="s">
        <v>12</v>
      </c>
      <c r="D6" t="s">
        <v>15</v>
      </c>
    </row>
    <row r="7" spans="1:4" x14ac:dyDescent="0.25">
      <c r="A7" s="1">
        <v>41949</v>
      </c>
      <c r="B7" t="s">
        <v>16</v>
      </c>
      <c r="C7" t="s">
        <v>63</v>
      </c>
      <c r="D7" t="s">
        <v>17</v>
      </c>
    </row>
    <row r="8" spans="1:4" x14ac:dyDescent="0.25">
      <c r="A8" s="1">
        <v>41950</v>
      </c>
      <c r="B8" t="s">
        <v>7</v>
      </c>
      <c r="C8" t="s">
        <v>13</v>
      </c>
      <c r="D8" t="s">
        <v>15</v>
      </c>
    </row>
    <row r="9" spans="1:4" x14ac:dyDescent="0.25">
      <c r="A9" s="1">
        <v>41951</v>
      </c>
      <c r="B9" t="s">
        <v>5</v>
      </c>
      <c r="C9" t="s">
        <v>11</v>
      </c>
      <c r="D9" t="s">
        <v>14</v>
      </c>
    </row>
    <row r="10" spans="1:4" x14ac:dyDescent="0.25">
      <c r="A10" s="1">
        <v>41952</v>
      </c>
      <c r="B10" t="s">
        <v>8</v>
      </c>
      <c r="C10" t="s">
        <v>3</v>
      </c>
      <c r="D10" t="s">
        <v>3</v>
      </c>
    </row>
    <row r="11" spans="1:4" x14ac:dyDescent="0.25">
      <c r="A11" s="1"/>
    </row>
    <row r="12" spans="1:4" x14ac:dyDescent="0.25">
      <c r="A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0" workbookViewId="0">
      <selection activeCell="B19" sqref="B19"/>
    </sheetView>
  </sheetViews>
  <sheetFormatPr defaultRowHeight="15" x14ac:dyDescent="0.25"/>
  <sheetData>
    <row r="1" spans="1:11" x14ac:dyDescent="0.25">
      <c r="A1" t="s">
        <v>20</v>
      </c>
      <c r="B1" t="s">
        <v>66</v>
      </c>
      <c r="D1" t="s">
        <v>65</v>
      </c>
      <c r="E1" t="s">
        <v>76</v>
      </c>
      <c r="G1" t="s">
        <v>49</v>
      </c>
    </row>
    <row r="2" spans="1:11" x14ac:dyDescent="0.25">
      <c r="A2" t="s">
        <v>21</v>
      </c>
      <c r="B2">
        <f>0.07*12</f>
        <v>0.84000000000000008</v>
      </c>
      <c r="C2" t="s">
        <v>67</v>
      </c>
      <c r="D2">
        <f t="shared" ref="D2:E2" si="0">0.07*12</f>
        <v>0.84000000000000008</v>
      </c>
      <c r="E2">
        <f t="shared" si="0"/>
        <v>0.84000000000000008</v>
      </c>
      <c r="G2" t="s">
        <v>50</v>
      </c>
      <c r="H2">
        <v>8</v>
      </c>
      <c r="I2" t="s">
        <v>69</v>
      </c>
      <c r="J2">
        <f>8*0.12</f>
        <v>0.96</v>
      </c>
      <c r="K2">
        <f>8*0.12</f>
        <v>0.96</v>
      </c>
    </row>
    <row r="3" spans="1:11" x14ac:dyDescent="0.25">
      <c r="A3" t="s">
        <v>22</v>
      </c>
      <c r="B3">
        <f>0.09*12*3</f>
        <v>3.24</v>
      </c>
      <c r="C3" t="s">
        <v>67</v>
      </c>
      <c r="D3">
        <f t="shared" ref="D3:E4" si="1">0.09*12*3</f>
        <v>3.24</v>
      </c>
      <c r="E3">
        <f t="shared" si="1"/>
        <v>3.24</v>
      </c>
      <c r="G3" t="s">
        <v>51</v>
      </c>
      <c r="H3">
        <f>0.2*5*2+2*0.4+0.3*11</f>
        <v>6.1</v>
      </c>
      <c r="I3" t="s">
        <v>67</v>
      </c>
      <c r="J3">
        <f>0.2*5*2+2*0.4+0.3*11</f>
        <v>6.1</v>
      </c>
      <c r="K3">
        <f>0.2*5*2+2*0.4+0.3*11</f>
        <v>6.1</v>
      </c>
    </row>
    <row r="4" spans="1:11" x14ac:dyDescent="0.25">
      <c r="A4" t="s">
        <v>23</v>
      </c>
      <c r="B4">
        <f>0.09*12*3</f>
        <v>3.24</v>
      </c>
      <c r="C4" t="s">
        <v>67</v>
      </c>
      <c r="D4">
        <f t="shared" si="1"/>
        <v>3.24</v>
      </c>
      <c r="E4">
        <f t="shared" si="1"/>
        <v>3.24</v>
      </c>
      <c r="G4" t="s">
        <v>52</v>
      </c>
      <c r="H4">
        <f>6*0.3</f>
        <v>1.7999999999999998</v>
      </c>
      <c r="I4" t="s">
        <v>67</v>
      </c>
      <c r="J4">
        <f>6*0.3</f>
        <v>1.7999999999999998</v>
      </c>
      <c r="K4">
        <f>6*0.3</f>
        <v>1.7999999999999998</v>
      </c>
    </row>
    <row r="5" spans="1:11" x14ac:dyDescent="0.25">
      <c r="A5" t="s">
        <v>6</v>
      </c>
      <c r="B5">
        <f>0.07*12</f>
        <v>0.84000000000000008</v>
      </c>
      <c r="C5" t="s">
        <v>67</v>
      </c>
      <c r="D5">
        <f t="shared" ref="D5:E5" si="2">0.07*12</f>
        <v>0.84000000000000008</v>
      </c>
      <c r="E5">
        <f t="shared" si="2"/>
        <v>0.84000000000000008</v>
      </c>
      <c r="G5" t="s">
        <v>53</v>
      </c>
      <c r="H5">
        <f>5*2</f>
        <v>10</v>
      </c>
      <c r="I5" t="s">
        <v>74</v>
      </c>
      <c r="J5">
        <v>0.5</v>
      </c>
      <c r="K5">
        <f>H5*J5</f>
        <v>5</v>
      </c>
    </row>
    <row r="6" spans="1:11" x14ac:dyDescent="0.25">
      <c r="A6" t="s">
        <v>24</v>
      </c>
      <c r="B6">
        <f>0.08*3*12+0.2</f>
        <v>3.08</v>
      </c>
      <c r="C6" t="s">
        <v>67</v>
      </c>
      <c r="D6">
        <f t="shared" ref="D6:E6" si="3">0.08*3*12+0.2</f>
        <v>3.08</v>
      </c>
      <c r="E6">
        <f t="shared" si="3"/>
        <v>3.08</v>
      </c>
      <c r="G6" t="s">
        <v>44</v>
      </c>
      <c r="H6">
        <f>8*0.5</f>
        <v>4</v>
      </c>
      <c r="I6" t="s">
        <v>67</v>
      </c>
      <c r="J6">
        <f>8*0.5</f>
        <v>4</v>
      </c>
      <c r="K6">
        <f>8*0.5</f>
        <v>4</v>
      </c>
    </row>
    <row r="7" spans="1:11" x14ac:dyDescent="0.25">
      <c r="A7" t="s">
        <v>8</v>
      </c>
      <c r="B7">
        <f>0.07*12</f>
        <v>0.84000000000000008</v>
      </c>
      <c r="C7" t="s">
        <v>67</v>
      </c>
      <c r="D7">
        <f t="shared" ref="D7:E7" si="4">0.07*12</f>
        <v>0.84000000000000008</v>
      </c>
      <c r="E7">
        <f t="shared" si="4"/>
        <v>0.84000000000000008</v>
      </c>
      <c r="G7" t="s">
        <v>54</v>
      </c>
      <c r="H7">
        <v>3</v>
      </c>
      <c r="I7" t="s">
        <v>71</v>
      </c>
      <c r="J7">
        <v>0.1</v>
      </c>
      <c r="K7">
        <f>H7*J7</f>
        <v>0.30000000000000004</v>
      </c>
    </row>
    <row r="8" spans="1:11" x14ac:dyDescent="0.25">
      <c r="A8" t="s">
        <v>25</v>
      </c>
      <c r="B8">
        <f>0.05*12</f>
        <v>0.60000000000000009</v>
      </c>
      <c r="C8" t="s">
        <v>67</v>
      </c>
      <c r="D8">
        <f t="shared" ref="D8:E8" si="5">0.05*12</f>
        <v>0.60000000000000009</v>
      </c>
      <c r="E8">
        <f t="shared" si="5"/>
        <v>0.60000000000000009</v>
      </c>
      <c r="G8" t="s">
        <v>55</v>
      </c>
      <c r="H8">
        <v>1</v>
      </c>
      <c r="I8" t="s">
        <v>71</v>
      </c>
      <c r="J8">
        <v>0.15</v>
      </c>
      <c r="K8">
        <f>H8*J8</f>
        <v>0.15</v>
      </c>
    </row>
    <row r="9" spans="1:11" x14ac:dyDescent="0.25">
      <c r="A9" t="s">
        <v>26</v>
      </c>
      <c r="B9">
        <f>0.08*12</f>
        <v>0.96</v>
      </c>
      <c r="C9" t="s">
        <v>67</v>
      </c>
      <c r="D9">
        <f t="shared" ref="D9:E9" si="6">0.08*12</f>
        <v>0.96</v>
      </c>
      <c r="E9">
        <f t="shared" si="6"/>
        <v>0.96</v>
      </c>
      <c r="G9" t="s">
        <v>56</v>
      </c>
      <c r="H9">
        <v>0.2</v>
      </c>
      <c r="I9" t="s">
        <v>67</v>
      </c>
      <c r="J9">
        <v>0.2</v>
      </c>
      <c r="K9">
        <v>0.2</v>
      </c>
    </row>
    <row r="10" spans="1:11" x14ac:dyDescent="0.25">
      <c r="G10" t="s">
        <v>60</v>
      </c>
      <c r="H10">
        <v>0.5</v>
      </c>
      <c r="I10" t="s">
        <v>67</v>
      </c>
      <c r="J10">
        <v>0.5</v>
      </c>
      <c r="K10">
        <v>0.5</v>
      </c>
    </row>
    <row r="11" spans="1:11" x14ac:dyDescent="0.25">
      <c r="G11" t="s">
        <v>61</v>
      </c>
      <c r="H11">
        <v>0.2</v>
      </c>
      <c r="I11" t="s">
        <v>67</v>
      </c>
      <c r="J11">
        <v>0.2</v>
      </c>
      <c r="K11">
        <v>0.2</v>
      </c>
    </row>
    <row r="12" spans="1:11" x14ac:dyDescent="0.25">
      <c r="A12" t="s">
        <v>27</v>
      </c>
      <c r="G12" t="s">
        <v>62</v>
      </c>
      <c r="H12">
        <v>3</v>
      </c>
      <c r="I12" t="s">
        <v>68</v>
      </c>
      <c r="J12">
        <v>0.25</v>
      </c>
      <c r="K12">
        <f t="shared" ref="K12" si="7">H12*J12</f>
        <v>0.75</v>
      </c>
    </row>
    <row r="13" spans="1:11" x14ac:dyDescent="0.25">
      <c r="A13" t="s">
        <v>28</v>
      </c>
      <c r="B13">
        <v>16</v>
      </c>
      <c r="C13" t="s">
        <v>68</v>
      </c>
      <c r="D13">
        <v>0.33800000000000002</v>
      </c>
      <c r="E13">
        <f>B13*D13</f>
        <v>5.4080000000000004</v>
      </c>
      <c r="G13" t="s">
        <v>64</v>
      </c>
      <c r="H13">
        <v>1</v>
      </c>
      <c r="I13" t="s">
        <v>68</v>
      </c>
      <c r="J13">
        <v>0.3</v>
      </c>
      <c r="K13">
        <f>H13*J13</f>
        <v>0.3</v>
      </c>
    </row>
    <row r="14" spans="1:11" x14ac:dyDescent="0.25">
      <c r="A14" t="s">
        <v>29</v>
      </c>
      <c r="B14">
        <f>3*0.08*10</f>
        <v>2.4</v>
      </c>
      <c r="C14" t="s">
        <v>67</v>
      </c>
      <c r="D14">
        <f>3*0.08*10</f>
        <v>2.4</v>
      </c>
      <c r="E14">
        <f>3*0.08*10</f>
        <v>2.4</v>
      </c>
      <c r="G14" t="s">
        <v>81</v>
      </c>
      <c r="H14">
        <v>4</v>
      </c>
      <c r="I14" t="s">
        <v>84</v>
      </c>
      <c r="J14">
        <v>3.5999999999999997E-2</v>
      </c>
      <c r="K14">
        <f>H14*J14</f>
        <v>0.14399999999999999</v>
      </c>
    </row>
    <row r="15" spans="1:11" x14ac:dyDescent="0.25">
      <c r="A15" t="s">
        <v>30</v>
      </c>
      <c r="B15">
        <v>1</v>
      </c>
      <c r="C15" t="s">
        <v>69</v>
      </c>
      <c r="D15">
        <v>1</v>
      </c>
      <c r="E15">
        <v>1</v>
      </c>
      <c r="G15" t="s">
        <v>82</v>
      </c>
      <c r="H15">
        <f>0.2*11</f>
        <v>2.2000000000000002</v>
      </c>
      <c r="I15" t="s">
        <v>67</v>
      </c>
      <c r="J15">
        <f>0.2*11</f>
        <v>2.2000000000000002</v>
      </c>
      <c r="K15">
        <f>0.2*11</f>
        <v>2.2000000000000002</v>
      </c>
    </row>
    <row r="16" spans="1:11" x14ac:dyDescent="0.25">
      <c r="A16" t="s">
        <v>31</v>
      </c>
      <c r="B16">
        <f>3*0.08*10</f>
        <v>2.4</v>
      </c>
      <c r="C16" t="s">
        <v>67</v>
      </c>
      <c r="D16">
        <f>3*0.08*10</f>
        <v>2.4</v>
      </c>
      <c r="E16">
        <f>3*0.08*10</f>
        <v>2.4</v>
      </c>
      <c r="G16" t="s">
        <v>83</v>
      </c>
      <c r="H16">
        <f>0.1*11</f>
        <v>1.1000000000000001</v>
      </c>
      <c r="I16" t="s">
        <v>67</v>
      </c>
      <c r="J16">
        <f>0.1*11</f>
        <v>1.1000000000000001</v>
      </c>
      <c r="K16">
        <f>0.1*11</f>
        <v>1.1000000000000001</v>
      </c>
    </row>
    <row r="17" spans="1:11" x14ac:dyDescent="0.25">
      <c r="A17" t="s">
        <v>32</v>
      </c>
      <c r="B17">
        <f>3*0.08*10</f>
        <v>2.4</v>
      </c>
      <c r="C17" t="s">
        <v>67</v>
      </c>
      <c r="D17">
        <f>3*0.08*10</f>
        <v>2.4</v>
      </c>
      <c r="E17">
        <f>3*0.08*10</f>
        <v>2.4</v>
      </c>
    </row>
    <row r="18" spans="1:11" x14ac:dyDescent="0.25">
      <c r="A18" t="s">
        <v>33</v>
      </c>
      <c r="B18">
        <f>5*2+2</f>
        <v>12</v>
      </c>
      <c r="C18" t="s">
        <v>70</v>
      </c>
      <c r="D18">
        <f>B18*0.3</f>
        <v>3.5999999999999996</v>
      </c>
      <c r="E18">
        <f>B18*0.3</f>
        <v>3.5999999999999996</v>
      </c>
    </row>
    <row r="19" spans="1:11" x14ac:dyDescent="0.25">
      <c r="A19" t="s">
        <v>34</v>
      </c>
      <c r="B19">
        <f>5*2*0.2+0.1*10</f>
        <v>3</v>
      </c>
      <c r="C19" t="s">
        <v>67</v>
      </c>
      <c r="D19">
        <f>5*2*0.2+0.1*10</f>
        <v>3</v>
      </c>
      <c r="E19">
        <f>5*2*0.2+0.1*10</f>
        <v>3</v>
      </c>
    </row>
    <row r="21" spans="1:11" x14ac:dyDescent="0.25">
      <c r="A21" t="s">
        <v>41</v>
      </c>
    </row>
    <row r="22" spans="1:11" x14ac:dyDescent="0.25">
      <c r="A22" t="s">
        <v>42</v>
      </c>
      <c r="B22">
        <v>4</v>
      </c>
      <c r="C22" t="s">
        <v>71</v>
      </c>
      <c r="D22">
        <v>0.5</v>
      </c>
      <c r="E22">
        <f>B22*D22</f>
        <v>2</v>
      </c>
      <c r="G22" t="s">
        <v>35</v>
      </c>
    </row>
    <row r="23" spans="1:11" x14ac:dyDescent="0.25">
      <c r="A23" t="s">
        <v>43</v>
      </c>
      <c r="B23">
        <v>4</v>
      </c>
      <c r="C23" t="s">
        <v>71</v>
      </c>
      <c r="D23">
        <v>0.5</v>
      </c>
      <c r="E23">
        <f>B23*D23</f>
        <v>2</v>
      </c>
      <c r="G23" t="s">
        <v>36</v>
      </c>
      <c r="H23">
        <f>3*0.1*11</f>
        <v>3.3000000000000007</v>
      </c>
      <c r="I23" t="s">
        <v>67</v>
      </c>
      <c r="J23">
        <f>3*0.1*11</f>
        <v>3.3000000000000007</v>
      </c>
      <c r="K23">
        <f>3*0.1*11</f>
        <v>3.3000000000000007</v>
      </c>
    </row>
    <row r="24" spans="1:11" x14ac:dyDescent="0.25">
      <c r="A24" t="s">
        <v>44</v>
      </c>
      <c r="B24">
        <v>1</v>
      </c>
      <c r="C24" t="s">
        <v>67</v>
      </c>
      <c r="D24">
        <v>1</v>
      </c>
      <c r="E24">
        <v>1</v>
      </c>
      <c r="G24" t="s">
        <v>37</v>
      </c>
      <c r="H24">
        <v>14</v>
      </c>
      <c r="I24" t="s">
        <v>69</v>
      </c>
      <c r="J24">
        <f>H24*0.12</f>
        <v>1.68</v>
      </c>
      <c r="K24">
        <f>H24*0.12</f>
        <v>1.68</v>
      </c>
    </row>
    <row r="25" spans="1:11" x14ac:dyDescent="0.25">
      <c r="A25" t="s">
        <v>45</v>
      </c>
      <c r="B25">
        <f>1*5*2</f>
        <v>10</v>
      </c>
      <c r="C25" t="s">
        <v>72</v>
      </c>
      <c r="D25">
        <v>0.1</v>
      </c>
      <c r="E25">
        <f>B25*D25</f>
        <v>1</v>
      </c>
      <c r="G25" t="s">
        <v>38</v>
      </c>
      <c r="H25">
        <v>14</v>
      </c>
      <c r="I25" t="s">
        <v>69</v>
      </c>
      <c r="J25">
        <f>H25*0.1</f>
        <v>1.4000000000000001</v>
      </c>
      <c r="K25">
        <f>H25*0.1</f>
        <v>1.4000000000000001</v>
      </c>
    </row>
    <row r="26" spans="1:11" x14ac:dyDescent="0.25">
      <c r="A26" t="s">
        <v>46</v>
      </c>
      <c r="B26">
        <v>7</v>
      </c>
      <c r="C26" t="s">
        <v>67</v>
      </c>
      <c r="D26">
        <v>7</v>
      </c>
      <c r="E26">
        <v>7</v>
      </c>
      <c r="G26" t="s">
        <v>39</v>
      </c>
      <c r="H26">
        <v>1</v>
      </c>
      <c r="I26" t="s">
        <v>75</v>
      </c>
      <c r="J26">
        <v>1.5</v>
      </c>
      <c r="K26">
        <v>1.5</v>
      </c>
    </row>
    <row r="27" spans="1:11" x14ac:dyDescent="0.25">
      <c r="A27" t="s">
        <v>47</v>
      </c>
      <c r="B27">
        <f>0.2*5*2</f>
        <v>2</v>
      </c>
      <c r="C27" t="s">
        <v>73</v>
      </c>
      <c r="D27">
        <f>0.2*5*2</f>
        <v>2</v>
      </c>
      <c r="E27">
        <f>0.2*5*2</f>
        <v>2</v>
      </c>
      <c r="G27" t="s">
        <v>40</v>
      </c>
      <c r="H27">
        <v>2</v>
      </c>
      <c r="I27" t="s">
        <v>69</v>
      </c>
      <c r="J27">
        <f>H27*0.33</f>
        <v>0.66</v>
      </c>
      <c r="K27">
        <f>H27*0.33</f>
        <v>0.66</v>
      </c>
    </row>
    <row r="28" spans="1:11" x14ac:dyDescent="0.25">
      <c r="A28" t="s">
        <v>48</v>
      </c>
      <c r="B28">
        <f>0.05*5*2</f>
        <v>0.5</v>
      </c>
      <c r="C28" t="s">
        <v>67</v>
      </c>
      <c r="D28">
        <f>0.05*5*2</f>
        <v>0.5</v>
      </c>
      <c r="E28">
        <f>0.05*5*2</f>
        <v>0.5</v>
      </c>
    </row>
    <row r="29" spans="1:11" x14ac:dyDescent="0.25">
      <c r="A29" t="s">
        <v>57</v>
      </c>
      <c r="B29">
        <v>0.5</v>
      </c>
      <c r="C29" t="s">
        <v>67</v>
      </c>
      <c r="D29">
        <v>1</v>
      </c>
      <c r="E29">
        <v>1</v>
      </c>
      <c r="G29" s="2" t="s">
        <v>77</v>
      </c>
      <c r="H29" s="2"/>
      <c r="I29" s="2">
        <f>SUM(E2:E9,E13:E19,E22:E32,K23:K27,K2:K16)</f>
        <v>87.591999999999985</v>
      </c>
      <c r="J29" t="s">
        <v>67</v>
      </c>
    </row>
    <row r="30" spans="1:11" x14ac:dyDescent="0.25">
      <c r="A30" t="s">
        <v>58</v>
      </c>
      <c r="B30">
        <v>0.5</v>
      </c>
      <c r="C30" t="s">
        <v>67</v>
      </c>
      <c r="D30">
        <v>1</v>
      </c>
      <c r="E30">
        <v>1</v>
      </c>
      <c r="G30" s="2"/>
      <c r="H30" s="2"/>
      <c r="I30" s="2"/>
    </row>
    <row r="31" spans="1:11" x14ac:dyDescent="0.25">
      <c r="A31" t="s">
        <v>59</v>
      </c>
      <c r="B31">
        <v>10</v>
      </c>
      <c r="C31" t="s">
        <v>71</v>
      </c>
      <c r="D31">
        <v>0.2</v>
      </c>
      <c r="E31">
        <f>B31*D31</f>
        <v>2</v>
      </c>
      <c r="G31" s="2" t="s">
        <v>78</v>
      </c>
      <c r="H31" s="2"/>
      <c r="I31" s="2">
        <f>I29/12</f>
        <v>7.2993333333333323</v>
      </c>
      <c r="J31" t="s">
        <v>67</v>
      </c>
    </row>
    <row r="32" spans="1:11" x14ac:dyDescent="0.25">
      <c r="A32" t="s">
        <v>79</v>
      </c>
      <c r="B32">
        <v>2</v>
      </c>
      <c r="C32" t="s">
        <v>67</v>
      </c>
      <c r="D32">
        <v>2</v>
      </c>
      <c r="E32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21" sqref="D21"/>
    </sheetView>
  </sheetViews>
  <sheetFormatPr defaultRowHeight="15" x14ac:dyDescent="0.25"/>
  <sheetData>
    <row r="1" spans="1:3" x14ac:dyDescent="0.25">
      <c r="A1" t="s">
        <v>20</v>
      </c>
      <c r="B1" t="s">
        <v>66</v>
      </c>
    </row>
    <row r="2" spans="1:3" x14ac:dyDescent="0.25">
      <c r="A2" t="s">
        <v>22</v>
      </c>
      <c r="B2">
        <f>0.1*7*2</f>
        <v>1.4000000000000001</v>
      </c>
      <c r="C2" t="s">
        <v>67</v>
      </c>
    </row>
    <row r="3" spans="1:3" x14ac:dyDescent="0.25">
      <c r="A3" t="s">
        <v>23</v>
      </c>
      <c r="B3">
        <f>0.1*7*3</f>
        <v>2.1</v>
      </c>
      <c r="C3" t="s">
        <v>67</v>
      </c>
    </row>
    <row r="4" spans="1:3" x14ac:dyDescent="0.25">
      <c r="A4" t="s">
        <v>24</v>
      </c>
      <c r="B4">
        <f>0.1*3*7</f>
        <v>2.1000000000000005</v>
      </c>
      <c r="C4" t="s">
        <v>67</v>
      </c>
    </row>
    <row r="5" spans="1:3" x14ac:dyDescent="0.25">
      <c r="A5" t="s">
        <v>26</v>
      </c>
      <c r="B5">
        <f>0.1*7</f>
        <v>0.70000000000000007</v>
      </c>
      <c r="C5" t="s">
        <v>67</v>
      </c>
    </row>
    <row r="8" spans="1:3" x14ac:dyDescent="0.25">
      <c r="A8" t="s">
        <v>27</v>
      </c>
    </row>
    <row r="9" spans="1:3" x14ac:dyDescent="0.25">
      <c r="A9" t="s">
        <v>29</v>
      </c>
      <c r="B9">
        <f>3*0.08*7</f>
        <v>1.68</v>
      </c>
      <c r="C9" t="s">
        <v>67</v>
      </c>
    </row>
    <row r="10" spans="1:3" x14ac:dyDescent="0.25">
      <c r="A10" t="s">
        <v>31</v>
      </c>
      <c r="B10">
        <f>5*0.08*7</f>
        <v>2.8000000000000003</v>
      </c>
      <c r="C10" t="s">
        <v>67</v>
      </c>
    </row>
    <row r="11" spans="1:3" x14ac:dyDescent="0.25">
      <c r="A11" t="s">
        <v>32</v>
      </c>
      <c r="B11">
        <f>5*0.08*7</f>
        <v>2.8000000000000003</v>
      </c>
      <c r="C11" t="s">
        <v>67</v>
      </c>
    </row>
    <row r="14" spans="1:3" x14ac:dyDescent="0.25">
      <c r="A14" t="s">
        <v>80</v>
      </c>
      <c r="B14">
        <f>SUM(B2:B11)</f>
        <v>13.580000000000002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список продуктов</vt:lpstr>
      <vt:lpstr>только ужины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Ольга Короленко</cp:lastModifiedBy>
  <dcterms:created xsi:type="dcterms:W3CDTF">2014-10-16T01:03:35Z</dcterms:created>
  <dcterms:modified xsi:type="dcterms:W3CDTF">2014-10-22T14:45:40Z</dcterms:modified>
</cp:coreProperties>
</file>