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84" windowWidth="22932" windowHeight="9480"/>
  </bookViews>
  <sheets>
    <sheet name="МУЖЧИНЫ" sheetId="1" r:id="rId1"/>
    <sheet name="ЖЕНЩИНЫ" sheetId="2" r:id="rId2"/>
    <sheet name="Лист3" sheetId="3" r:id="rId3"/>
  </sheets>
  <calcPr calcId="124519" refMode="R1C1"/>
</workbook>
</file>

<file path=xl/calcChain.xml><?xml version="1.0" encoding="utf-8"?>
<calcChain xmlns="http://schemas.openxmlformats.org/spreadsheetml/2006/main">
  <c r="AH36" i="2"/>
  <c r="AH35"/>
  <c r="AH34"/>
  <c r="AH30"/>
  <c r="AH29"/>
  <c r="AH28"/>
  <c r="AH27"/>
  <c r="AH26"/>
  <c r="AH25"/>
  <c r="AH24"/>
  <c r="AH19"/>
  <c r="AH18"/>
  <c r="AH17"/>
  <c r="AH16"/>
  <c r="AH15"/>
  <c r="AH14"/>
  <c r="AH13"/>
  <c r="AH12"/>
  <c r="AH11"/>
  <c r="AH10"/>
  <c r="AH9"/>
  <c r="AH8"/>
  <c r="AH7"/>
  <c r="AH6"/>
  <c r="AH5"/>
  <c r="AH64" i="1"/>
  <c r="AH63"/>
  <c r="AH62"/>
  <c r="AH57"/>
  <c r="AH56"/>
  <c r="AH55"/>
  <c r="AH54"/>
  <c r="AH53"/>
  <c r="AH52"/>
  <c r="AH51"/>
  <c r="AH50"/>
  <c r="AH49"/>
  <c r="AH48"/>
  <c r="AH47"/>
  <c r="AH46"/>
  <c r="AH45"/>
  <c r="AH44"/>
  <c r="AH43"/>
  <c r="AH42"/>
  <c r="AH41"/>
  <c r="AH40"/>
  <c r="AH39"/>
  <c r="AH38"/>
  <c r="AH34"/>
  <c r="AH33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H5"/>
  <c r="AE36" i="2"/>
  <c r="AE35"/>
  <c r="AE34"/>
  <c r="AE27"/>
  <c r="AE28"/>
  <c r="AE24"/>
  <c r="AE26"/>
  <c r="AE25"/>
  <c r="AE29"/>
  <c r="AE30"/>
  <c r="AE11"/>
  <c r="AE5"/>
  <c r="AE14"/>
  <c r="AE7"/>
  <c r="AE6"/>
  <c r="AE17"/>
  <c r="AE16"/>
  <c r="AE13"/>
  <c r="AE9"/>
  <c r="AE8"/>
  <c r="AE10"/>
  <c r="AE15"/>
  <c r="AE12"/>
  <c r="AE18"/>
  <c r="AE19"/>
  <c r="AE62" i="1"/>
  <c r="AE64"/>
  <c r="AE63"/>
  <c r="AE49"/>
  <c r="AE39"/>
  <c r="AE52"/>
  <c r="AE50"/>
  <c r="AE53"/>
  <c r="AE44"/>
  <c r="AE41"/>
  <c r="AE54"/>
  <c r="AE57"/>
  <c r="AE42"/>
  <c r="AE56"/>
  <c r="AE43"/>
  <c r="AE46"/>
  <c r="AE45"/>
  <c r="AE38"/>
  <c r="AE48"/>
  <c r="AE51"/>
  <c r="AE55"/>
  <c r="AE47"/>
  <c r="AE40"/>
  <c r="AE28"/>
  <c r="AE17"/>
  <c r="AE7"/>
  <c r="AE27"/>
  <c r="AE31"/>
  <c r="AE20"/>
  <c r="AE34"/>
  <c r="AE25"/>
  <c r="AE19"/>
  <c r="AE15"/>
  <c r="AE21"/>
  <c r="AE13"/>
  <c r="AE24"/>
  <c r="AE22"/>
  <c r="AE10"/>
  <c r="AE11"/>
  <c r="AE23"/>
  <c r="AE14"/>
  <c r="AE29"/>
  <c r="AE16"/>
  <c r="AE30"/>
  <c r="AE18"/>
  <c r="AE32"/>
  <c r="AE5"/>
  <c r="AE12"/>
  <c r="AE26"/>
  <c r="AE9"/>
  <c r="AE6"/>
  <c r="AE33"/>
  <c r="AE8"/>
</calcChain>
</file>

<file path=xl/sharedStrings.xml><?xml version="1.0" encoding="utf-8"?>
<sst xmlns="http://schemas.openxmlformats.org/spreadsheetml/2006/main" count="515" uniqueCount="282">
  <si>
    <t>Место</t>
  </si>
  <si>
    <t xml:space="preserve">Фамилия </t>
  </si>
  <si>
    <t>Имя</t>
  </si>
  <si>
    <t>Город</t>
  </si>
  <si>
    <t>Дата рожд.</t>
  </si>
  <si>
    <t>Дистанция</t>
  </si>
  <si>
    <t>Результат</t>
  </si>
  <si>
    <t>Очки</t>
  </si>
  <si>
    <t>Всего очков</t>
  </si>
  <si>
    <t>Малый Кубок</t>
  </si>
  <si>
    <t>(КМ)</t>
  </si>
  <si>
    <t>МУЖЧИНЫ</t>
  </si>
  <si>
    <t>Клуб</t>
  </si>
  <si>
    <t xml:space="preserve"> </t>
  </si>
  <si>
    <t>ЖЕНЩИНЫ</t>
  </si>
  <si>
    <t>Средний Кубок</t>
  </si>
  <si>
    <t>Большой Кубок</t>
  </si>
  <si>
    <t>Итого участников всех кубков:</t>
  </si>
  <si>
    <t>Организатор соревнований:</t>
  </si>
  <si>
    <t>Команда Марафонов Байкал</t>
  </si>
  <si>
    <t>Компьютерная верстка:</t>
  </si>
  <si>
    <t>Мехоношин Петр</t>
  </si>
  <si>
    <t>мужчины</t>
  </si>
  <si>
    <t>женщин</t>
  </si>
  <si>
    <t>Всего:</t>
  </si>
  <si>
    <t>КУБОК МАРАФОНОВ БАЙКАЛ 2025</t>
  </si>
  <si>
    <t>Байкальский Классич. Лыжный Марафон 02.03.25</t>
  </si>
  <si>
    <t>Марафон Лыжня Байкала 23.03.25</t>
  </si>
  <si>
    <t>Трейл по Лыжне Байкала 23.03.25</t>
  </si>
  <si>
    <t>Байкальский Марафон 08.06.25</t>
  </si>
  <si>
    <t>Байкальский Веломарафон 06.07.25</t>
  </si>
  <si>
    <t>Байкальский Триатлон 03.08.25</t>
  </si>
  <si>
    <t>Байкал Супер Трейл 12.10.25</t>
  </si>
  <si>
    <t>Байкальский Золотой Трейл 14.09.25</t>
  </si>
  <si>
    <t>Андреев</t>
  </si>
  <si>
    <t>Данил</t>
  </si>
  <si>
    <t>Черемхово</t>
  </si>
  <si>
    <t>Jul 10, 2013</t>
  </si>
  <si>
    <t>Белозерцев</t>
  </si>
  <si>
    <t>Алексей</t>
  </si>
  <si>
    <t>Иркутск</t>
  </si>
  <si>
    <t>Oct 19, 1988</t>
  </si>
  <si>
    <t>РЖД</t>
  </si>
  <si>
    <t>Бурлуцкий</t>
  </si>
  <si>
    <t>Андрей</t>
  </si>
  <si>
    <t>Jul 27, 1963</t>
  </si>
  <si>
    <t>Гтпк "ОЛЬМУР"</t>
  </si>
  <si>
    <t>Колыванов</t>
  </si>
  <si>
    <t>Константин</t>
  </si>
  <si>
    <t>Apr 13, 1978</t>
  </si>
  <si>
    <t>Красинский</t>
  </si>
  <si>
    <t>Денис</t>
  </si>
  <si>
    <t>Jul 7, 2012</t>
  </si>
  <si>
    <t>Спортики</t>
  </si>
  <si>
    <t>Маланов</t>
  </si>
  <si>
    <t>Сергей</t>
  </si>
  <si>
    <t>Усолье - Сибирское</t>
  </si>
  <si>
    <t>Dec 27, 1984</t>
  </si>
  <si>
    <t>BaikalTrailRunning</t>
  </si>
  <si>
    <t>Михайлов</t>
  </si>
  <si>
    <t>Apr 17, 1980</t>
  </si>
  <si>
    <t>Набоков</t>
  </si>
  <si>
    <t>Dec 2, 1994</t>
  </si>
  <si>
    <t>Пастухов</t>
  </si>
  <si>
    <t>Большое Голоустное</t>
  </si>
  <si>
    <t>Feb 24, 1977</t>
  </si>
  <si>
    <t>Байкал Далай</t>
  </si>
  <si>
    <t>Педенко</t>
  </si>
  <si>
    <t>Вячеслав</t>
  </si>
  <si>
    <t>Выдрино</t>
  </si>
  <si>
    <t>Dec 22, 1947</t>
  </si>
  <si>
    <t>Baikal ski</t>
  </si>
  <si>
    <t>Перлов</t>
  </si>
  <si>
    <t>Петр</t>
  </si>
  <si>
    <t>Apr 9, 1984</t>
  </si>
  <si>
    <t>Попов</t>
  </si>
  <si>
    <t>Михаил</t>
  </si>
  <si>
    <t>Nov 11, 1983</t>
  </si>
  <si>
    <t>Академ</t>
  </si>
  <si>
    <t>Птиченко</t>
  </si>
  <si>
    <t>Дмитрий</t>
  </si>
  <si>
    <t>Ангарск</t>
  </si>
  <si>
    <t>Nov 21, 1978</t>
  </si>
  <si>
    <t>СК Энергия</t>
  </si>
  <si>
    <t>Россов</t>
  </si>
  <si>
    <t>Jan 29, 1979</t>
  </si>
  <si>
    <t>лично</t>
  </si>
  <si>
    <t>Сергеев</t>
  </si>
  <si>
    <t>Роман</t>
  </si>
  <si>
    <t>Oct 26, 1991</t>
  </si>
  <si>
    <t>ХК "Синегорье"</t>
  </si>
  <si>
    <t>Середкин</t>
  </si>
  <si>
    <t>Mar 16, 2001</t>
  </si>
  <si>
    <t>WorldRunTeam</t>
  </si>
  <si>
    <t>Соболев</t>
  </si>
  <si>
    <t>Игорь</t>
  </si>
  <si>
    <t>Sep 25, 1987</t>
  </si>
  <si>
    <t>Железный гусь</t>
  </si>
  <si>
    <t>Спирин</t>
  </si>
  <si>
    <t>Фёдор</t>
  </si>
  <si>
    <t>Чунский</t>
  </si>
  <si>
    <t>Jun 1, 2013</t>
  </si>
  <si>
    <t>Стерехов</t>
  </si>
  <si>
    <t>Теленков</t>
  </si>
  <si>
    <t>Dec 24, 1969</t>
  </si>
  <si>
    <t>ТД Спутник</t>
  </si>
  <si>
    <t>Терентьев</t>
  </si>
  <si>
    <t>Григорий</t>
  </si>
  <si>
    <t>Aug 25, 1990</t>
  </si>
  <si>
    <t>Тихонов</t>
  </si>
  <si>
    <t>Павел</t>
  </si>
  <si>
    <t>Aug 21, 1989</t>
  </si>
  <si>
    <t>Уваровский</t>
  </si>
  <si>
    <t>Feb 14, 1990</t>
  </si>
  <si>
    <t>Чернышев</t>
  </si>
  <si>
    <t>Валерий</t>
  </si>
  <si>
    <t>Sep 18, 1959</t>
  </si>
  <si>
    <t>Шахалевич</t>
  </si>
  <si>
    <t>Антон</t>
  </si>
  <si>
    <t>Feb 2, 1981</t>
  </si>
  <si>
    <t>Щербаченко</t>
  </si>
  <si>
    <t>Jul 28, 1980</t>
  </si>
  <si>
    <t>АНХК Роснефть</t>
  </si>
  <si>
    <t>Якунькин</t>
  </si>
  <si>
    <t>Apr 17, 1979</t>
  </si>
  <si>
    <t>TriBaikalTeam</t>
  </si>
  <si>
    <t>Ярыгин</t>
  </si>
  <si>
    <t>Руслан</t>
  </si>
  <si>
    <t>Казачинское</t>
  </si>
  <si>
    <t>Jan 23, 1979</t>
  </si>
  <si>
    <t>С/ш Чунского округа</t>
  </si>
  <si>
    <t>Евгений</t>
  </si>
  <si>
    <t>Apr 15, 1989</t>
  </si>
  <si>
    <t>Баёв</t>
  </si>
  <si>
    <t>Jun 17, 1991</t>
  </si>
  <si>
    <t>Квн</t>
  </si>
  <si>
    <t>Борщев</t>
  </si>
  <si>
    <t>Aug 4, 1971</t>
  </si>
  <si>
    <t>Ветераны ВВ</t>
  </si>
  <si>
    <t>Бутаков</t>
  </si>
  <si>
    <t>Oct 17, 1983</t>
  </si>
  <si>
    <t>ИРГУПС</t>
  </si>
  <si>
    <t>Николай</t>
  </si>
  <si>
    <t>Aug 1, 1963</t>
  </si>
  <si>
    <t>Лично</t>
  </si>
  <si>
    <t>Бывальцев</t>
  </si>
  <si>
    <t>Dec 29, 1973</t>
  </si>
  <si>
    <t>ЛСК "МАКС"</t>
  </si>
  <si>
    <t>Ветров</t>
  </si>
  <si>
    <t>Александр</t>
  </si>
  <si>
    <t>Mar 7, 1984</t>
  </si>
  <si>
    <t>Герих</t>
  </si>
  <si>
    <t>Nov 12, 1990</t>
  </si>
  <si>
    <t>Динамо</t>
  </si>
  <si>
    <t>Давыдов</t>
  </si>
  <si>
    <t>Apr 7, 1976</t>
  </si>
  <si>
    <t>Драконы Байкала</t>
  </si>
  <si>
    <t>Иванов</t>
  </si>
  <si>
    <t>Юрий</t>
  </si>
  <si>
    <t>Feb 26, 1987</t>
  </si>
  <si>
    <t>Калинин</t>
  </si>
  <si>
    <t>Feb 18, 1979</t>
  </si>
  <si>
    <t>Байкал</t>
  </si>
  <si>
    <t>Китов</t>
  </si>
  <si>
    <t>Mar 3, 1951</t>
  </si>
  <si>
    <t>Эол</t>
  </si>
  <si>
    <t>Конев</t>
  </si>
  <si>
    <t>Sep 10, 1956</t>
  </si>
  <si>
    <t>ЭОЛ</t>
  </si>
  <si>
    <t>Nov 24, 1971</t>
  </si>
  <si>
    <t>СПОРТИКИ</t>
  </si>
  <si>
    <t>Марков</t>
  </si>
  <si>
    <t>Ярослав</t>
  </si>
  <si>
    <t>Jun 11, 1988</t>
  </si>
  <si>
    <t>ААТЗ</t>
  </si>
  <si>
    <t>Рассохатский</t>
  </si>
  <si>
    <t>Виталий</t>
  </si>
  <si>
    <t>Jul 10, 1990</t>
  </si>
  <si>
    <t>Роснефть Триатлон</t>
  </si>
  <si>
    <t>Розенфельд</t>
  </si>
  <si>
    <t>Jan 30, 1981</t>
  </si>
  <si>
    <t>ЛСК МАКС</t>
  </si>
  <si>
    <t>Савык</t>
  </si>
  <si>
    <t>Усть-Кут</t>
  </si>
  <si>
    <t>Sep 9, 1951</t>
  </si>
  <si>
    <t>Сибиряк</t>
  </si>
  <si>
    <t>Сиянов</t>
  </si>
  <si>
    <t>May 22, 1987</t>
  </si>
  <si>
    <t>Скороходов</t>
  </si>
  <si>
    <t>Владимир</t>
  </si>
  <si>
    <t>Jul 29, 1968</t>
  </si>
  <si>
    <t>ПЕ-2</t>
  </si>
  <si>
    <t>Арчибасов</t>
  </si>
  <si>
    <t>Jul 4, 1974</t>
  </si>
  <si>
    <t>Димитриев</t>
  </si>
  <si>
    <t>Иван</t>
  </si>
  <si>
    <t>Dec 12, 1988</t>
  </si>
  <si>
    <t>Соколов</t>
  </si>
  <si>
    <t>Feb 21, 1960</t>
  </si>
  <si>
    <t>Андреева</t>
  </si>
  <si>
    <t>Мирослава</t>
  </si>
  <si>
    <t>Feb 9, 2013</t>
  </si>
  <si>
    <t>Стефания</t>
  </si>
  <si>
    <t>Баянова</t>
  </si>
  <si>
    <t>Светлана</t>
  </si>
  <si>
    <t>May 23, 1966</t>
  </si>
  <si>
    <t>Кеды</t>
  </si>
  <si>
    <t>Бударина</t>
  </si>
  <si>
    <t>Ева</t>
  </si>
  <si>
    <t>May 30, 1986</t>
  </si>
  <si>
    <t>Fun_Run_Club</t>
  </si>
  <si>
    <t>Глумова</t>
  </si>
  <si>
    <t>Ирина</t>
  </si>
  <si>
    <t>Apr 28, 1968</t>
  </si>
  <si>
    <t>Зыкова</t>
  </si>
  <si>
    <t>Татьяна</t>
  </si>
  <si>
    <t>Jul 21, 1977</t>
  </si>
  <si>
    <t>Караваева</t>
  </si>
  <si>
    <t>Инесса</t>
  </si>
  <si>
    <t>Apr 1, 1988</t>
  </si>
  <si>
    <t>ТриЁлки</t>
  </si>
  <si>
    <t>Лобанова</t>
  </si>
  <si>
    <t>Мария</t>
  </si>
  <si>
    <t>Nov 18, 1980</t>
  </si>
  <si>
    <t>Михайлова</t>
  </si>
  <si>
    <t>Валентина</t>
  </si>
  <si>
    <t>Feb 14, 1992</t>
  </si>
  <si>
    <t>Неврова</t>
  </si>
  <si>
    <t>Елена</t>
  </si>
  <si>
    <t>Усолье-Сибирское</t>
  </si>
  <si>
    <t>May 27, 1973</t>
  </si>
  <si>
    <t>Новицкая</t>
  </si>
  <si>
    <t>Анастасия</t>
  </si>
  <si>
    <t>Dec 8, 1967</t>
  </si>
  <si>
    <t>УФНС России по Иркутской области</t>
  </si>
  <si>
    <t>Руссу</t>
  </si>
  <si>
    <t>Анжелика</t>
  </si>
  <si>
    <t>Apr 18, 2000</t>
  </si>
  <si>
    <t>Огнеборец</t>
  </si>
  <si>
    <t>Семерей</t>
  </si>
  <si>
    <t>Nov 23, 1975</t>
  </si>
  <si>
    <t xml:space="preserve">Спешилова </t>
  </si>
  <si>
    <t>Feb 24, 1972</t>
  </si>
  <si>
    <t>ИркутскЭнергоСбыт</t>
  </si>
  <si>
    <t>Трубачева</t>
  </si>
  <si>
    <t>Юлия</t>
  </si>
  <si>
    <t>Sep 24, 1987</t>
  </si>
  <si>
    <t>Аюрзанаева</t>
  </si>
  <si>
    <t>Улан-Удэ</t>
  </si>
  <si>
    <t>Jan 1, 1986</t>
  </si>
  <si>
    <t>Ведерникова</t>
  </si>
  <si>
    <t>Apr 6, 1970</t>
  </si>
  <si>
    <t>Ермоленко</t>
  </si>
  <si>
    <t>Jan 31, 1978</t>
  </si>
  <si>
    <t>Нестерец</t>
  </si>
  <si>
    <t>Оксана</t>
  </si>
  <si>
    <t>Jan 9, 1966</t>
  </si>
  <si>
    <t>Baikal ski team</t>
  </si>
  <si>
    <t>Пасикова</t>
  </si>
  <si>
    <t>Екатерина</t>
  </si>
  <si>
    <t>Dec 14, 1984</t>
  </si>
  <si>
    <t>Шаповалова</t>
  </si>
  <si>
    <t>Благовещенск</t>
  </si>
  <si>
    <t>Mar 29, 1989</t>
  </si>
  <si>
    <t>Шилина</t>
  </si>
  <si>
    <t>Jun 23, 1986</t>
  </si>
  <si>
    <t>Кириллова</t>
  </si>
  <si>
    <t>Jul 27, 1980</t>
  </si>
  <si>
    <t>Черепенникова</t>
  </si>
  <si>
    <t>Галина</t>
  </si>
  <si>
    <t>Sep 4, 1967</t>
  </si>
  <si>
    <t>Мауро</t>
  </si>
  <si>
    <t>Яковенко</t>
  </si>
  <si>
    <t>Суперспринт</t>
  </si>
  <si>
    <t>Sep 1, 1975</t>
  </si>
  <si>
    <t>Никифоров</t>
  </si>
  <si>
    <t>Олег</t>
  </si>
  <si>
    <t>Jun 5, 1971</t>
  </si>
  <si>
    <t>Спринт</t>
  </si>
  <si>
    <t>Олтмпийская</t>
  </si>
  <si>
    <t>Колич. Стартов</t>
  </si>
  <si>
    <t>Бонусные баллы NERPA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</si>
</sst>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9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21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1" fontId="1" fillId="2" borderId="1" xfId="0" applyNumberFormat="1" applyFont="1" applyFill="1" applyBorder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6" fillId="2" borderId="1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" fontId="0" fillId="0" borderId="1" xfId="0" applyNumberFormat="1" applyBorder="1"/>
    <xf numFmtId="164" fontId="0" fillId="2" borderId="1" xfId="0" applyNumberFormat="1" applyFill="1" applyBorder="1"/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4" fontId="0" fillId="3" borderId="1" xfId="0" applyNumberFormat="1" applyFill="1" applyBorder="1"/>
    <xf numFmtId="1" fontId="0" fillId="3" borderId="1" xfId="0" applyNumberFormat="1" applyFill="1" applyBorder="1"/>
    <xf numFmtId="1" fontId="2" fillId="3" borderId="1" xfId="0" applyNumberFormat="1" applyFont="1" applyFill="1" applyBorder="1" applyAlignment="1">
      <alignment horizontal="center"/>
    </xf>
    <xf numFmtId="21" fontId="0" fillId="3" borderId="1" xfId="0" applyNumberForma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2" borderId="3" xfId="0" applyFont="1" applyFill="1" applyBorder="1"/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/>
    <xf numFmtId="1" fontId="0" fillId="0" borderId="1" xfId="0" applyNumberFormat="1" applyFill="1" applyBorder="1"/>
    <xf numFmtId="0" fontId="0" fillId="0" borderId="0" xfId="0" applyFill="1"/>
    <xf numFmtId="0" fontId="0" fillId="0" borderId="0" xfId="0" applyFill="1" applyAlignment="1">
      <alignment horizontal="left"/>
    </xf>
    <xf numFmtId="1" fontId="0" fillId="0" borderId="0" xfId="0" applyNumberFormat="1" applyFill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" fontId="1" fillId="0" borderId="1" xfId="0" applyNumberFormat="1" applyFont="1" applyBorder="1"/>
    <xf numFmtId="1" fontId="0" fillId="3" borderId="1" xfId="0" applyNumberFormat="1" applyFill="1" applyBorder="1" applyAlignment="1">
      <alignment horizontal="center"/>
    </xf>
    <xf numFmtId="1" fontId="1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0" xfId="0" applyNumberForma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72"/>
  <sheetViews>
    <sheetView tabSelected="1" workbookViewId="0">
      <pane ySplit="2" topLeftCell="A3" activePane="bottomLeft" state="frozen"/>
      <selection pane="bottomLeft"/>
    </sheetView>
  </sheetViews>
  <sheetFormatPr defaultRowHeight="14.4"/>
  <cols>
    <col min="1" max="1" width="8.88671875" style="2"/>
    <col min="2" max="2" width="12.109375" style="1" customWidth="1"/>
    <col min="3" max="3" width="9.77734375" style="1" customWidth="1"/>
    <col min="4" max="4" width="17.5546875" style="1" customWidth="1"/>
    <col min="5" max="5" width="11.6640625" style="1" customWidth="1"/>
    <col min="6" max="6" width="17.6640625" style="6" customWidth="1"/>
    <col min="7" max="7" width="11.33203125" style="2" customWidth="1"/>
    <col min="8" max="8" width="12.109375" style="2" customWidth="1"/>
    <col min="9" max="9" width="12.21875" style="2" customWidth="1"/>
    <col min="10" max="18" width="11.33203125" style="2" customWidth="1"/>
    <col min="19" max="19" width="10.44140625" style="2" bestFit="1" customWidth="1"/>
    <col min="20" max="20" width="10.21875" style="2" customWidth="1"/>
    <col min="21" max="21" width="11.33203125" style="2" customWidth="1"/>
    <col min="22" max="22" width="11.21875" style="2" customWidth="1"/>
    <col min="23" max="25" width="8.88671875" style="2"/>
    <col min="26" max="26" width="11.44140625" style="2" customWidth="1"/>
    <col min="27" max="27" width="12.88671875" style="2" customWidth="1"/>
    <col min="28" max="28" width="10.88671875" style="2" customWidth="1"/>
    <col min="29" max="29" width="10.44140625" style="2" customWidth="1"/>
    <col min="30" max="30" width="11" style="2" customWidth="1"/>
    <col min="31" max="31" width="11.33203125" style="2" customWidth="1"/>
    <col min="32" max="32" width="13.77734375" style="65" customWidth="1"/>
    <col min="33" max="33" width="13.77734375" style="65" hidden="1" customWidth="1"/>
    <col min="34" max="34" width="21.5546875" customWidth="1"/>
  </cols>
  <sheetData>
    <row r="1" spans="1:34">
      <c r="A1" s="7"/>
      <c r="B1" s="21" t="s">
        <v>25</v>
      </c>
      <c r="C1" s="21"/>
      <c r="D1" s="9"/>
      <c r="E1" s="3"/>
      <c r="F1" s="5"/>
      <c r="G1" s="70" t="s">
        <v>26</v>
      </c>
      <c r="H1" s="71"/>
      <c r="I1" s="71"/>
      <c r="J1" s="66" t="s">
        <v>27</v>
      </c>
      <c r="K1" s="66"/>
      <c r="L1" s="67"/>
      <c r="M1" s="66" t="s">
        <v>28</v>
      </c>
      <c r="N1" s="66"/>
      <c r="O1" s="67"/>
      <c r="P1" s="66" t="s">
        <v>29</v>
      </c>
      <c r="Q1" s="67"/>
      <c r="R1" s="67"/>
      <c r="S1" s="66" t="s">
        <v>30</v>
      </c>
      <c r="T1" s="67"/>
      <c r="U1" s="67"/>
      <c r="V1" s="66" t="s">
        <v>31</v>
      </c>
      <c r="W1" s="67"/>
      <c r="X1" s="67"/>
      <c r="Y1" s="68" t="s">
        <v>33</v>
      </c>
      <c r="Z1" s="69"/>
      <c r="AA1" s="69"/>
      <c r="AC1" s="24" t="s">
        <v>32</v>
      </c>
      <c r="AD1" s="25"/>
    </row>
    <row r="2" spans="1:34">
      <c r="A2" s="7" t="s">
        <v>0</v>
      </c>
      <c r="B2" s="8" t="s">
        <v>1</v>
      </c>
      <c r="C2" s="8" t="s">
        <v>2</v>
      </c>
      <c r="D2" s="9" t="s">
        <v>3</v>
      </c>
      <c r="E2" s="9" t="s">
        <v>4</v>
      </c>
      <c r="F2" s="15" t="s">
        <v>12</v>
      </c>
      <c r="G2" s="10" t="s">
        <v>5</v>
      </c>
      <c r="H2" s="9" t="s">
        <v>6</v>
      </c>
      <c r="I2" s="9" t="s">
        <v>7</v>
      </c>
      <c r="J2" s="10" t="s">
        <v>5</v>
      </c>
      <c r="K2" s="24" t="s">
        <v>6</v>
      </c>
      <c r="L2" s="9" t="s">
        <v>7</v>
      </c>
      <c r="M2" s="10" t="s">
        <v>5</v>
      </c>
      <c r="N2" s="24" t="s">
        <v>6</v>
      </c>
      <c r="O2" s="9" t="s">
        <v>7</v>
      </c>
      <c r="P2" s="10" t="s">
        <v>5</v>
      </c>
      <c r="Q2" s="9" t="s">
        <v>6</v>
      </c>
      <c r="R2" s="9" t="s">
        <v>7</v>
      </c>
      <c r="S2" s="10" t="s">
        <v>5</v>
      </c>
      <c r="T2" s="9" t="s">
        <v>6</v>
      </c>
      <c r="U2" s="9" t="s">
        <v>7</v>
      </c>
      <c r="V2" s="10" t="s">
        <v>5</v>
      </c>
      <c r="W2" s="11" t="s">
        <v>6</v>
      </c>
      <c r="X2" s="9" t="s">
        <v>7</v>
      </c>
      <c r="Y2" s="10" t="s">
        <v>5</v>
      </c>
      <c r="Z2" s="11" t="s">
        <v>6</v>
      </c>
      <c r="AA2" s="9" t="s">
        <v>7</v>
      </c>
      <c r="AB2" s="10" t="s">
        <v>5</v>
      </c>
      <c r="AC2" s="11" t="s">
        <v>6</v>
      </c>
      <c r="AD2" s="9" t="s">
        <v>7</v>
      </c>
      <c r="AE2" s="9" t="s">
        <v>8</v>
      </c>
      <c r="AF2" s="47" t="s">
        <v>280</v>
      </c>
      <c r="AG2" s="47"/>
      <c r="AH2" s="47" t="s">
        <v>281</v>
      </c>
    </row>
    <row r="3" spans="1:34" ht="15.6">
      <c r="A3" s="7"/>
      <c r="B3" s="20" t="s">
        <v>9</v>
      </c>
      <c r="C3" s="20"/>
      <c r="D3" s="9"/>
      <c r="E3" s="12"/>
      <c r="F3" s="16"/>
      <c r="G3" s="10" t="s">
        <v>10</v>
      </c>
      <c r="H3" s="9"/>
      <c r="I3" s="9"/>
      <c r="J3" s="10" t="s">
        <v>10</v>
      </c>
      <c r="K3" s="10"/>
      <c r="L3" s="9"/>
      <c r="M3" s="9"/>
      <c r="N3" s="9"/>
      <c r="O3" s="9"/>
      <c r="P3" s="10" t="s">
        <v>10</v>
      </c>
      <c r="Q3" s="9"/>
      <c r="R3" s="9"/>
      <c r="S3" s="10" t="s">
        <v>10</v>
      </c>
      <c r="T3" s="9"/>
      <c r="U3" s="9"/>
      <c r="V3" s="10"/>
      <c r="W3" s="11"/>
      <c r="X3" s="9"/>
      <c r="Y3" s="10" t="s">
        <v>10</v>
      </c>
      <c r="Z3" s="11"/>
      <c r="AA3" s="9"/>
      <c r="AB3" s="10" t="s">
        <v>10</v>
      </c>
      <c r="AC3" s="11"/>
      <c r="AD3" s="9"/>
      <c r="AE3" s="9"/>
      <c r="AF3" s="28"/>
      <c r="AG3" s="28"/>
      <c r="AH3" s="27"/>
    </row>
    <row r="4" spans="1:34">
      <c r="A4" s="7"/>
      <c r="B4" s="8" t="s">
        <v>11</v>
      </c>
      <c r="C4" s="8"/>
      <c r="D4" s="3"/>
      <c r="E4" s="3"/>
      <c r="F4" s="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28"/>
      <c r="AG4" s="28"/>
      <c r="AH4" s="27"/>
    </row>
    <row r="5" spans="1:34">
      <c r="A5" s="38">
        <v>1</v>
      </c>
      <c r="B5" s="39" t="s">
        <v>54</v>
      </c>
      <c r="C5" s="39" t="s">
        <v>55</v>
      </c>
      <c r="D5" s="39" t="s">
        <v>56</v>
      </c>
      <c r="E5" s="40" t="s">
        <v>57</v>
      </c>
      <c r="F5" s="41" t="s">
        <v>58</v>
      </c>
      <c r="G5" s="40">
        <v>10</v>
      </c>
      <c r="H5" s="42">
        <v>2.9780092592592594E-2</v>
      </c>
      <c r="I5" s="43">
        <v>716.70822942643349</v>
      </c>
      <c r="J5" s="40">
        <v>10</v>
      </c>
      <c r="K5" s="42">
        <v>2.5196759259259256E-2</v>
      </c>
      <c r="L5" s="43">
        <v>621.2792906903104</v>
      </c>
      <c r="M5" s="40">
        <v>10</v>
      </c>
      <c r="N5" s="42">
        <v>2.8657407407407406E-2</v>
      </c>
      <c r="O5" s="43">
        <v>1000</v>
      </c>
      <c r="P5" s="40">
        <v>10</v>
      </c>
      <c r="Q5" s="42">
        <v>2.960648148148148E-2</v>
      </c>
      <c r="R5" s="43">
        <v>770.78327727054295</v>
      </c>
      <c r="S5" s="40">
        <v>20</v>
      </c>
      <c r="T5" s="42">
        <v>3.7696759259259256E-2</v>
      </c>
      <c r="U5" s="43">
        <v>817.78584392014534</v>
      </c>
      <c r="V5" s="40"/>
      <c r="W5" s="60"/>
      <c r="X5" s="40"/>
      <c r="Y5" s="40">
        <v>10</v>
      </c>
      <c r="Z5" s="42">
        <v>4.6597222222222227E-2</v>
      </c>
      <c r="AA5" s="43">
        <v>941.36208256639486</v>
      </c>
      <c r="AB5" s="40">
        <v>10</v>
      </c>
      <c r="AC5" s="42">
        <v>3.3831018518518517E-2</v>
      </c>
      <c r="AD5" s="43">
        <v>920.20687107499066</v>
      </c>
      <c r="AE5" s="44">
        <f t="shared" ref="AE5:AE34" si="0">I5+L5+O5+R5+U5+X5+AA5+AD5</f>
        <v>5788.1255949488177</v>
      </c>
      <c r="AF5" s="28">
        <v>7</v>
      </c>
      <c r="AG5" s="28">
        <v>200000</v>
      </c>
      <c r="AH5" s="27">
        <f>AF5*AG5</f>
        <v>1400000</v>
      </c>
    </row>
    <row r="6" spans="1:34">
      <c r="A6" s="38">
        <v>2</v>
      </c>
      <c r="B6" s="39" t="s">
        <v>38</v>
      </c>
      <c r="C6" s="39" t="s">
        <v>39</v>
      </c>
      <c r="D6" s="39" t="s">
        <v>40</v>
      </c>
      <c r="E6" s="40" t="s">
        <v>41</v>
      </c>
      <c r="F6" s="41" t="s">
        <v>42</v>
      </c>
      <c r="G6" s="40"/>
      <c r="H6" s="60"/>
      <c r="I6" s="40"/>
      <c r="J6" s="40">
        <v>30</v>
      </c>
      <c r="K6" s="42">
        <v>6.3842592592592604E-2</v>
      </c>
      <c r="L6" s="43">
        <v>823.62977180635494</v>
      </c>
      <c r="M6" s="40">
        <v>10</v>
      </c>
      <c r="N6" s="42">
        <v>3.1909722222222221E-2</v>
      </c>
      <c r="O6" s="43">
        <v>886.51050080775451</v>
      </c>
      <c r="P6" s="40">
        <v>10</v>
      </c>
      <c r="Q6" s="42">
        <v>3.096064814814815E-2</v>
      </c>
      <c r="R6" s="43">
        <v>714.56030754444976</v>
      </c>
      <c r="S6" s="40">
        <v>20</v>
      </c>
      <c r="T6" s="42">
        <v>3.664351851851852E-2</v>
      </c>
      <c r="U6" s="43">
        <v>850.8166969147004</v>
      </c>
      <c r="V6" s="40" t="s">
        <v>273</v>
      </c>
      <c r="W6" s="42">
        <v>3.6006944444444446E-2</v>
      </c>
      <c r="X6" s="43">
        <v>836.57442034405369</v>
      </c>
      <c r="Y6" s="40"/>
      <c r="Z6" s="60"/>
      <c r="AA6" s="46"/>
      <c r="AB6" s="40">
        <v>10</v>
      </c>
      <c r="AC6" s="42">
        <v>3.3900462962962966E-2</v>
      </c>
      <c r="AD6" s="43">
        <v>917.99039527151808</v>
      </c>
      <c r="AE6" s="44">
        <f t="shared" si="0"/>
        <v>5030.0820926888318</v>
      </c>
      <c r="AF6" s="28">
        <v>6</v>
      </c>
      <c r="AG6" s="28">
        <v>200000</v>
      </c>
      <c r="AH6" s="27">
        <f t="shared" ref="AH6:AH34" si="1">AF6*AG6</f>
        <v>1200000</v>
      </c>
    </row>
    <row r="7" spans="1:34">
      <c r="A7" s="38">
        <v>3</v>
      </c>
      <c r="B7" s="39" t="s">
        <v>120</v>
      </c>
      <c r="C7" s="39" t="s">
        <v>55</v>
      </c>
      <c r="D7" s="39" t="s">
        <v>81</v>
      </c>
      <c r="E7" s="40" t="s">
        <v>121</v>
      </c>
      <c r="F7" s="41" t="s">
        <v>122</v>
      </c>
      <c r="G7" s="40">
        <v>20</v>
      </c>
      <c r="H7" s="42">
        <v>6.7013888888888887E-2</v>
      </c>
      <c r="I7" s="43">
        <v>596.36363636363637</v>
      </c>
      <c r="J7" s="40">
        <v>10</v>
      </c>
      <c r="K7" s="42">
        <v>2.4826388888888887E-2</v>
      </c>
      <c r="L7" s="43">
        <v>641.54528182393938</v>
      </c>
      <c r="M7" s="40">
        <v>10</v>
      </c>
      <c r="N7" s="42">
        <v>3.5347222222222217E-2</v>
      </c>
      <c r="O7" s="43">
        <v>766.5589660743135</v>
      </c>
      <c r="P7" s="40">
        <v>10</v>
      </c>
      <c r="Q7" s="42">
        <v>3.4560185185185187E-2</v>
      </c>
      <c r="R7" s="43">
        <v>565.11292647765492</v>
      </c>
      <c r="S7" s="40">
        <v>40</v>
      </c>
      <c r="T7" s="42">
        <v>9.7662037037037033E-2</v>
      </c>
      <c r="U7" s="43">
        <v>426.03991792576034</v>
      </c>
      <c r="V7" s="40" t="s">
        <v>278</v>
      </c>
      <c r="W7" s="42">
        <v>8.2071759259259247E-2</v>
      </c>
      <c r="X7" s="43">
        <v>642.09115281501329</v>
      </c>
      <c r="Y7" s="40">
        <v>10</v>
      </c>
      <c r="Z7" s="42">
        <v>5.3668981481481477E-2</v>
      </c>
      <c r="AA7" s="43">
        <v>780.69944780436492</v>
      </c>
      <c r="AB7" s="40">
        <v>10</v>
      </c>
      <c r="AC7" s="42">
        <v>4.3530092592592599E-2</v>
      </c>
      <c r="AD7" s="43">
        <v>610.63908385666753</v>
      </c>
      <c r="AE7" s="44">
        <f t="shared" si="0"/>
        <v>5029.05041314135</v>
      </c>
      <c r="AF7" s="28">
        <v>8</v>
      </c>
      <c r="AG7" s="28">
        <v>200000</v>
      </c>
      <c r="AH7" s="27">
        <f t="shared" si="1"/>
        <v>1600000</v>
      </c>
    </row>
    <row r="8" spans="1:34">
      <c r="A8" s="22">
        <v>4</v>
      </c>
      <c r="B8" s="27" t="s">
        <v>34</v>
      </c>
      <c r="C8" s="27" t="s">
        <v>35</v>
      </c>
      <c r="D8" s="27" t="s">
        <v>36</v>
      </c>
      <c r="E8" s="28" t="s">
        <v>37</v>
      </c>
      <c r="F8" s="27"/>
      <c r="G8" s="3">
        <v>10</v>
      </c>
      <c r="H8" s="29">
        <v>3.5069444444444445E-2</v>
      </c>
      <c r="I8" s="30">
        <v>488.77805486284262</v>
      </c>
      <c r="J8" s="3">
        <v>10</v>
      </c>
      <c r="K8" s="31">
        <v>2.7291666666666662E-2</v>
      </c>
      <c r="L8" s="30">
        <v>506.64977834072221</v>
      </c>
      <c r="M8" s="3"/>
      <c r="N8" s="14"/>
      <c r="O8" s="3"/>
      <c r="P8" s="3">
        <v>10</v>
      </c>
      <c r="Q8" s="29">
        <v>3.4618055555555555E-2</v>
      </c>
      <c r="R8" s="30">
        <v>562.71023546371941</v>
      </c>
      <c r="S8" s="3">
        <v>20</v>
      </c>
      <c r="T8" s="29">
        <v>4.2013888888888885E-2</v>
      </c>
      <c r="U8" s="30">
        <v>682.39564428312156</v>
      </c>
      <c r="V8" s="3" t="s">
        <v>273</v>
      </c>
      <c r="W8" s="29">
        <v>5.0590277777777783E-2</v>
      </c>
      <c r="X8" s="30">
        <v>365.37023186237815</v>
      </c>
      <c r="Y8" s="3">
        <v>10</v>
      </c>
      <c r="Z8" s="29">
        <v>5.2812500000000005E-2</v>
      </c>
      <c r="AA8" s="30">
        <v>800.15777018143558</v>
      </c>
      <c r="AB8" s="3">
        <v>10</v>
      </c>
      <c r="AC8" s="29">
        <v>4.0162037037037038E-2</v>
      </c>
      <c r="AD8" s="30">
        <v>718.13816032508294</v>
      </c>
      <c r="AE8" s="23">
        <f t="shared" si="0"/>
        <v>4124.1998753193029</v>
      </c>
      <c r="AF8" s="28">
        <v>7</v>
      </c>
      <c r="AG8" s="28">
        <v>200000</v>
      </c>
      <c r="AH8" s="27">
        <f t="shared" si="1"/>
        <v>1400000</v>
      </c>
    </row>
    <row r="9" spans="1:34">
      <c r="A9" s="22">
        <v>5</v>
      </c>
      <c r="B9" s="27" t="s">
        <v>43</v>
      </c>
      <c r="C9" s="27" t="s">
        <v>44</v>
      </c>
      <c r="D9" s="27" t="s">
        <v>40</v>
      </c>
      <c r="E9" s="27" t="s">
        <v>45</v>
      </c>
      <c r="F9" s="27" t="s">
        <v>46</v>
      </c>
      <c r="G9" s="3">
        <v>10</v>
      </c>
      <c r="H9" s="29">
        <v>2.9537037037037039E-2</v>
      </c>
      <c r="I9" s="30">
        <v>727.18204488778042</v>
      </c>
      <c r="J9" s="3">
        <v>10</v>
      </c>
      <c r="K9" s="29">
        <v>2.1979166666666664E-2</v>
      </c>
      <c r="L9" s="30">
        <v>797.34008866371119</v>
      </c>
      <c r="M9" s="3">
        <v>10</v>
      </c>
      <c r="N9" s="29">
        <v>3.9687500000000001E-2</v>
      </c>
      <c r="O9" s="30">
        <v>615.10500807754443</v>
      </c>
      <c r="P9" s="3">
        <v>10</v>
      </c>
      <c r="Q9" s="29">
        <v>3.7175925925925925E-2</v>
      </c>
      <c r="R9" s="30">
        <v>456.51129264776546</v>
      </c>
      <c r="S9" s="3">
        <v>20</v>
      </c>
      <c r="T9" s="29">
        <v>6.6041666666666665E-2</v>
      </c>
      <c r="U9" s="30">
        <v>20</v>
      </c>
      <c r="V9" s="3"/>
      <c r="W9" s="14"/>
      <c r="X9" s="17"/>
      <c r="Y9" s="3">
        <v>17</v>
      </c>
      <c r="Z9" s="29">
        <v>9.7303240740740746E-2</v>
      </c>
      <c r="AA9" s="30">
        <v>453.74287290785367</v>
      </c>
      <c r="AB9" s="3">
        <v>10</v>
      </c>
      <c r="AC9" s="29">
        <v>4.6458333333333331E-2</v>
      </c>
      <c r="AD9" s="30">
        <v>517.17768747691161</v>
      </c>
      <c r="AE9" s="23">
        <f t="shared" si="0"/>
        <v>3587.0589946615669</v>
      </c>
      <c r="AF9" s="28">
        <v>7</v>
      </c>
      <c r="AG9" s="28">
        <v>200000</v>
      </c>
      <c r="AH9" s="27">
        <f t="shared" si="1"/>
        <v>1400000</v>
      </c>
    </row>
    <row r="10" spans="1:34">
      <c r="A10" s="22">
        <v>6</v>
      </c>
      <c r="B10" s="27" t="s">
        <v>84</v>
      </c>
      <c r="C10" s="27" t="s">
        <v>80</v>
      </c>
      <c r="D10" s="27" t="s">
        <v>81</v>
      </c>
      <c r="E10" s="28" t="s">
        <v>85</v>
      </c>
      <c r="F10" s="27" t="s">
        <v>86</v>
      </c>
      <c r="G10" s="3">
        <v>10</v>
      </c>
      <c r="H10" s="29">
        <v>2.9699074074074072E-2</v>
      </c>
      <c r="I10" s="30">
        <v>720.19950124688273</v>
      </c>
      <c r="J10" s="3">
        <v>10</v>
      </c>
      <c r="K10" s="29">
        <v>2.0636574074074075E-2</v>
      </c>
      <c r="L10" s="30">
        <v>870.80430652311588</v>
      </c>
      <c r="M10" s="3">
        <v>10</v>
      </c>
      <c r="N10" s="29">
        <v>4.0682870370370376E-2</v>
      </c>
      <c r="O10" s="30">
        <v>580.37156704361848</v>
      </c>
      <c r="P10" s="3">
        <v>10</v>
      </c>
      <c r="Q10" s="29">
        <v>4.3287037037037041E-2</v>
      </c>
      <c r="R10" s="30">
        <v>203</v>
      </c>
      <c r="S10" s="3">
        <v>20</v>
      </c>
      <c r="T10" s="29">
        <v>4.8182870370370369E-2</v>
      </c>
      <c r="U10" s="30">
        <v>488.92921960072601</v>
      </c>
      <c r="V10" s="3" t="s">
        <v>273</v>
      </c>
      <c r="W10" s="29">
        <v>4.2800925925925923E-2</v>
      </c>
      <c r="X10" s="30">
        <v>617.05310396409868</v>
      </c>
      <c r="Y10" s="3"/>
      <c r="Z10" s="14"/>
      <c r="AA10" s="3"/>
      <c r="AB10" s="3"/>
      <c r="AC10" s="14"/>
      <c r="AD10" s="17"/>
      <c r="AE10" s="23">
        <f t="shared" si="0"/>
        <v>3480.3576983784419</v>
      </c>
      <c r="AF10" s="28">
        <v>6</v>
      </c>
      <c r="AG10" s="28">
        <v>200000</v>
      </c>
      <c r="AH10" s="27">
        <f t="shared" si="1"/>
        <v>1200000</v>
      </c>
    </row>
    <row r="11" spans="1:34">
      <c r="A11" s="22">
        <v>7</v>
      </c>
      <c r="B11" s="27" t="s">
        <v>79</v>
      </c>
      <c r="C11" s="27" t="s">
        <v>80</v>
      </c>
      <c r="D11" s="27" t="s">
        <v>81</v>
      </c>
      <c r="E11" s="28" t="s">
        <v>82</v>
      </c>
      <c r="F11" s="27" t="s">
        <v>83</v>
      </c>
      <c r="G11" s="3">
        <v>10</v>
      </c>
      <c r="H11" s="29">
        <v>3.1875000000000001E-2</v>
      </c>
      <c r="I11" s="30">
        <v>626.43391521196975</v>
      </c>
      <c r="J11" s="3">
        <v>10</v>
      </c>
      <c r="K11" s="29">
        <v>2.3877314814814813E-2</v>
      </c>
      <c r="L11" s="30">
        <v>693.4768841038632</v>
      </c>
      <c r="M11" s="3">
        <v>10</v>
      </c>
      <c r="N11" s="29">
        <v>3.4907407407407408E-2</v>
      </c>
      <c r="O11" s="30">
        <v>781.90630048465243</v>
      </c>
      <c r="P11" s="3">
        <v>10</v>
      </c>
      <c r="Q11" s="29">
        <v>3.4456018518518518E-2</v>
      </c>
      <c r="R11" s="30">
        <v>569.43777030273907</v>
      </c>
      <c r="S11" s="3"/>
      <c r="T11" s="14"/>
      <c r="U11" s="3"/>
      <c r="V11" s="3" t="s">
        <v>278</v>
      </c>
      <c r="W11" s="29">
        <v>7.7962962962962956E-2</v>
      </c>
      <c r="X11" s="30">
        <v>710.07276905400204</v>
      </c>
      <c r="Y11" s="3"/>
      <c r="Z11" s="14"/>
      <c r="AA11" s="3"/>
      <c r="AB11" s="3"/>
      <c r="AC11" s="14"/>
      <c r="AD11" s="3"/>
      <c r="AE11" s="23">
        <f t="shared" si="0"/>
        <v>3381.3276391572263</v>
      </c>
      <c r="AF11" s="28">
        <v>5</v>
      </c>
      <c r="AG11" s="28">
        <v>200000</v>
      </c>
      <c r="AH11" s="27">
        <f t="shared" si="1"/>
        <v>1000000</v>
      </c>
    </row>
    <row r="12" spans="1:34">
      <c r="A12" s="22">
        <v>8</v>
      </c>
      <c r="B12" s="27" t="s">
        <v>50</v>
      </c>
      <c r="C12" s="27" t="s">
        <v>51</v>
      </c>
      <c r="D12" s="27" t="s">
        <v>40</v>
      </c>
      <c r="E12" s="28" t="s">
        <v>52</v>
      </c>
      <c r="F12" s="27" t="s">
        <v>53</v>
      </c>
      <c r="G12" s="3">
        <v>10</v>
      </c>
      <c r="H12" s="29">
        <v>3.6724537037037035E-2</v>
      </c>
      <c r="I12" s="30">
        <v>417.45635910224422</v>
      </c>
      <c r="J12" s="3">
        <v>10</v>
      </c>
      <c r="K12" s="29">
        <v>2.5752314814814815E-2</v>
      </c>
      <c r="L12" s="30">
        <v>590.88030398986689</v>
      </c>
      <c r="M12" s="3"/>
      <c r="N12" s="14"/>
      <c r="O12" s="17"/>
      <c r="P12" s="3">
        <v>10</v>
      </c>
      <c r="Q12" s="29">
        <v>4.1805555555555561E-2</v>
      </c>
      <c r="R12" s="30">
        <v>264.29601153291674</v>
      </c>
      <c r="S12" s="3">
        <v>20</v>
      </c>
      <c r="T12" s="29">
        <v>4.7708333333333332E-2</v>
      </c>
      <c r="U12" s="30">
        <v>503.81125226860269</v>
      </c>
      <c r="V12" s="3" t="s">
        <v>273</v>
      </c>
      <c r="W12" s="29">
        <v>4.8726851851851855E-2</v>
      </c>
      <c r="X12" s="30">
        <v>425.57965594614802</v>
      </c>
      <c r="Y12" s="3">
        <v>10</v>
      </c>
      <c r="Z12" s="29">
        <v>6.0810185185185182E-2</v>
      </c>
      <c r="AA12" s="30">
        <v>618.45911122797804</v>
      </c>
      <c r="AB12" s="3">
        <v>10</v>
      </c>
      <c r="AC12" s="29">
        <v>4.5937499999999999E-2</v>
      </c>
      <c r="AD12" s="30">
        <v>533.80125600295526</v>
      </c>
      <c r="AE12" s="23">
        <f t="shared" si="0"/>
        <v>3354.2839500707119</v>
      </c>
      <c r="AF12" s="28">
        <v>7</v>
      </c>
      <c r="AG12" s="28">
        <v>200000</v>
      </c>
      <c r="AH12" s="27">
        <f t="shared" si="1"/>
        <v>1400000</v>
      </c>
    </row>
    <row r="13" spans="1:34">
      <c r="A13" s="22">
        <v>9</v>
      </c>
      <c r="B13" s="27" t="s">
        <v>94</v>
      </c>
      <c r="C13" s="27" t="s">
        <v>95</v>
      </c>
      <c r="D13" s="27" t="s">
        <v>40</v>
      </c>
      <c r="E13" s="28" t="s">
        <v>96</v>
      </c>
      <c r="F13" s="27" t="s">
        <v>97</v>
      </c>
      <c r="G13" s="3">
        <v>20</v>
      </c>
      <c r="H13" s="29">
        <v>4.7743055555555552E-2</v>
      </c>
      <c r="I13" s="30">
        <v>1000</v>
      </c>
      <c r="J13" s="3"/>
      <c r="K13" s="14"/>
      <c r="L13" s="3"/>
      <c r="M13" s="3">
        <v>10</v>
      </c>
      <c r="N13" s="29">
        <v>2.929398148148148E-2</v>
      </c>
      <c r="O13" s="30">
        <v>977.7867528271405</v>
      </c>
      <c r="P13" s="3"/>
      <c r="Q13" s="14"/>
      <c r="R13" s="3"/>
      <c r="S13" s="3"/>
      <c r="T13" s="14"/>
      <c r="U13" s="3"/>
      <c r="V13" s="3" t="s">
        <v>273</v>
      </c>
      <c r="W13" s="29">
        <v>3.0949074074074073E-2</v>
      </c>
      <c r="X13" s="30">
        <v>1000</v>
      </c>
      <c r="Y13" s="3"/>
      <c r="Z13" s="14"/>
      <c r="AA13" s="17"/>
      <c r="AB13" s="3"/>
      <c r="AC13" s="14"/>
      <c r="AD13" s="3"/>
      <c r="AE13" s="23">
        <f t="shared" si="0"/>
        <v>2977.7867528271404</v>
      </c>
      <c r="AF13" s="28">
        <v>3</v>
      </c>
      <c r="AG13" s="28">
        <v>200000</v>
      </c>
      <c r="AH13" s="27">
        <f t="shared" si="1"/>
        <v>600000</v>
      </c>
    </row>
    <row r="14" spans="1:34">
      <c r="A14" s="26">
        <v>10</v>
      </c>
      <c r="B14" s="27" t="s">
        <v>72</v>
      </c>
      <c r="C14" s="27" t="s">
        <v>73</v>
      </c>
      <c r="D14" s="27" t="s">
        <v>40</v>
      </c>
      <c r="E14" s="28" t="s">
        <v>74</v>
      </c>
      <c r="F14" s="27"/>
      <c r="G14" s="3"/>
      <c r="H14" s="14"/>
      <c r="I14" s="3"/>
      <c r="J14" s="3">
        <v>30</v>
      </c>
      <c r="K14" s="29">
        <v>6.8379629629629637E-2</v>
      </c>
      <c r="L14" s="30">
        <v>740.02985711239046</v>
      </c>
      <c r="M14" s="3">
        <v>10</v>
      </c>
      <c r="N14" s="29">
        <v>3.8692129629629632E-2</v>
      </c>
      <c r="O14" s="30">
        <v>649.83844911146991</v>
      </c>
      <c r="P14" s="3">
        <v>10</v>
      </c>
      <c r="Q14" s="29">
        <v>3.2916666666666664E-2</v>
      </c>
      <c r="R14" s="30">
        <v>633.34935127342624</v>
      </c>
      <c r="S14" s="3"/>
      <c r="T14" s="14"/>
      <c r="U14" s="17"/>
      <c r="V14" s="3" t="s">
        <v>273</v>
      </c>
      <c r="W14" s="29">
        <v>3.8900462962962963E-2</v>
      </c>
      <c r="X14" s="30">
        <v>743.08152580403885</v>
      </c>
      <c r="Y14" s="3"/>
      <c r="Z14" s="14"/>
      <c r="AA14" s="3"/>
      <c r="AB14" s="3"/>
      <c r="AC14" s="14"/>
      <c r="AD14" s="17"/>
      <c r="AE14" s="23">
        <f t="shared" si="0"/>
        <v>2766.2991833013257</v>
      </c>
      <c r="AF14" s="28">
        <v>4</v>
      </c>
      <c r="AG14" s="28">
        <v>200000</v>
      </c>
      <c r="AH14" s="27">
        <f t="shared" si="1"/>
        <v>800000</v>
      </c>
    </row>
    <row r="15" spans="1:34">
      <c r="A15" s="26">
        <v>11</v>
      </c>
      <c r="B15" s="27" t="s">
        <v>102</v>
      </c>
      <c r="C15" s="27" t="s">
        <v>80</v>
      </c>
      <c r="D15" s="27" t="s">
        <v>40</v>
      </c>
      <c r="E15" s="27">
        <v>1984</v>
      </c>
      <c r="F15" s="27"/>
      <c r="G15" s="3">
        <v>20</v>
      </c>
      <c r="H15" s="29">
        <v>5.2638888888888895E-2</v>
      </c>
      <c r="I15" s="30">
        <v>897.45454545454527</v>
      </c>
      <c r="J15" s="3">
        <v>10</v>
      </c>
      <c r="K15" s="29">
        <v>1.954861111111111E-2</v>
      </c>
      <c r="L15" s="30">
        <v>930.33565547815078</v>
      </c>
      <c r="M15" s="3">
        <v>10</v>
      </c>
      <c r="N15" s="29">
        <v>3.2499999999999994E-2</v>
      </c>
      <c r="O15" s="30">
        <v>865.91276252019384</v>
      </c>
      <c r="P15" s="3"/>
      <c r="Q15" s="14"/>
      <c r="R15" s="3"/>
      <c r="S15" s="3"/>
      <c r="T15" s="14"/>
      <c r="U15" s="3"/>
      <c r="V15" s="3"/>
      <c r="W15" s="14"/>
      <c r="X15" s="17"/>
      <c r="Y15" s="3"/>
      <c r="Z15" s="14"/>
      <c r="AA15" s="3"/>
      <c r="AB15" s="3"/>
      <c r="AC15" s="14"/>
      <c r="AD15" s="3"/>
      <c r="AE15" s="23">
        <f t="shared" si="0"/>
        <v>2693.7029634528899</v>
      </c>
      <c r="AF15" s="28">
        <v>3</v>
      </c>
      <c r="AG15" s="28">
        <v>200000</v>
      </c>
      <c r="AH15" s="27">
        <f t="shared" si="1"/>
        <v>600000</v>
      </c>
    </row>
    <row r="16" spans="1:34">
      <c r="A16" s="26">
        <v>12</v>
      </c>
      <c r="B16" s="27" t="s">
        <v>63</v>
      </c>
      <c r="C16" s="27" t="s">
        <v>44</v>
      </c>
      <c r="D16" s="27" t="s">
        <v>64</v>
      </c>
      <c r="E16" s="28" t="s">
        <v>65</v>
      </c>
      <c r="F16" s="27" t="s">
        <v>66</v>
      </c>
      <c r="G16" s="3"/>
      <c r="H16" s="14"/>
      <c r="I16" s="3"/>
      <c r="J16" s="3"/>
      <c r="K16" s="14"/>
      <c r="L16" s="17"/>
      <c r="M16" s="3"/>
      <c r="N16" s="14"/>
      <c r="O16" s="3"/>
      <c r="P16" s="3">
        <v>21</v>
      </c>
      <c r="Q16" s="29">
        <v>6.5231481481481488E-2</v>
      </c>
      <c r="R16" s="30">
        <v>952.80564845782226</v>
      </c>
      <c r="S16" s="3">
        <v>20</v>
      </c>
      <c r="T16" s="29">
        <v>3.7569444444444447E-2</v>
      </c>
      <c r="U16" s="30">
        <v>821.77858439201441</v>
      </c>
      <c r="V16" s="3"/>
      <c r="W16" s="14"/>
      <c r="X16" s="17"/>
      <c r="Y16" s="3"/>
      <c r="Z16" s="14"/>
      <c r="AA16" s="17"/>
      <c r="AB16" s="3">
        <v>10</v>
      </c>
      <c r="AC16" s="29">
        <v>3.5937500000000004E-2</v>
      </c>
      <c r="AD16" s="30">
        <v>852.97377170299194</v>
      </c>
      <c r="AE16" s="23">
        <f t="shared" si="0"/>
        <v>2627.5580045528286</v>
      </c>
      <c r="AF16" s="28">
        <v>3</v>
      </c>
      <c r="AG16" s="28">
        <v>200000</v>
      </c>
      <c r="AH16" s="27">
        <f t="shared" si="1"/>
        <v>600000</v>
      </c>
    </row>
    <row r="17" spans="1:34">
      <c r="A17" s="26">
        <v>13</v>
      </c>
      <c r="B17" s="27" t="s">
        <v>123</v>
      </c>
      <c r="C17" s="27" t="s">
        <v>95</v>
      </c>
      <c r="D17" s="27" t="s">
        <v>40</v>
      </c>
      <c r="E17" s="28" t="s">
        <v>124</v>
      </c>
      <c r="F17" s="27" t="s">
        <v>125</v>
      </c>
      <c r="G17" s="3"/>
      <c r="H17" s="14"/>
      <c r="I17" s="3"/>
      <c r="J17" s="3"/>
      <c r="K17" s="14"/>
      <c r="L17" s="17"/>
      <c r="M17" s="3">
        <v>10</v>
      </c>
      <c r="N17" s="29">
        <v>2.9699074074074072E-2</v>
      </c>
      <c r="O17" s="30">
        <v>963.65105008077535</v>
      </c>
      <c r="P17" s="3">
        <v>10</v>
      </c>
      <c r="Q17" s="29">
        <v>3.0543981481481481E-2</v>
      </c>
      <c r="R17" s="30">
        <v>731.85968284478611</v>
      </c>
      <c r="S17" s="3"/>
      <c r="T17" s="14"/>
      <c r="U17" s="3"/>
      <c r="V17" s="3"/>
      <c r="W17" s="14"/>
      <c r="X17" s="3"/>
      <c r="Y17" s="3"/>
      <c r="Z17" s="14"/>
      <c r="AA17" s="3"/>
      <c r="AB17" s="3">
        <v>10</v>
      </c>
      <c r="AC17" s="29">
        <v>3.5208333333333335E-2</v>
      </c>
      <c r="AD17" s="30">
        <v>876.2467676394532</v>
      </c>
      <c r="AE17" s="23">
        <f t="shared" si="0"/>
        <v>2571.7575005650147</v>
      </c>
      <c r="AF17" s="28">
        <v>3</v>
      </c>
      <c r="AG17" s="28">
        <v>200000</v>
      </c>
      <c r="AH17" s="27">
        <f t="shared" si="1"/>
        <v>600000</v>
      </c>
    </row>
    <row r="18" spans="1:34">
      <c r="A18" s="26">
        <v>14</v>
      </c>
      <c r="B18" s="27" t="s">
        <v>61</v>
      </c>
      <c r="C18" s="27" t="s">
        <v>55</v>
      </c>
      <c r="D18" s="27" t="s">
        <v>40</v>
      </c>
      <c r="E18" s="28" t="s">
        <v>62</v>
      </c>
      <c r="F18" s="27"/>
      <c r="G18" s="3">
        <v>30</v>
      </c>
      <c r="H18" s="29">
        <v>7.2824074074074083E-2</v>
      </c>
      <c r="I18" s="30">
        <v>474.66666666666634</v>
      </c>
      <c r="J18" s="3">
        <v>10</v>
      </c>
      <c r="K18" s="29">
        <v>2.5034722222222222E-2</v>
      </c>
      <c r="L18" s="30">
        <v>630.14566181127282</v>
      </c>
      <c r="M18" s="3">
        <v>10</v>
      </c>
      <c r="N18" s="29">
        <v>3.8148148148148146E-2</v>
      </c>
      <c r="O18" s="30">
        <v>668.82067851373188</v>
      </c>
      <c r="P18" s="3">
        <v>10</v>
      </c>
      <c r="Q18" s="29">
        <v>3.7824074074074072E-2</v>
      </c>
      <c r="R18" s="30">
        <v>429.60115329168678</v>
      </c>
      <c r="S18" s="3">
        <v>20</v>
      </c>
      <c r="T18" s="29">
        <v>5.4212962962962963E-2</v>
      </c>
      <c r="U18" s="30">
        <v>299.81851179673311</v>
      </c>
      <c r="V18" s="3"/>
      <c r="W18" s="14"/>
      <c r="X18" s="3"/>
      <c r="Y18" s="3"/>
      <c r="Z18" s="14"/>
      <c r="AA18" s="17"/>
      <c r="AB18" s="3"/>
      <c r="AC18" s="14"/>
      <c r="AD18" s="17"/>
      <c r="AE18" s="23">
        <f t="shared" si="0"/>
        <v>2503.0526720800913</v>
      </c>
      <c r="AF18" s="28">
        <v>5</v>
      </c>
      <c r="AG18" s="28">
        <v>200000</v>
      </c>
      <c r="AH18" s="27">
        <f t="shared" si="1"/>
        <v>1000000</v>
      </c>
    </row>
    <row r="19" spans="1:34">
      <c r="A19" s="26">
        <v>15</v>
      </c>
      <c r="B19" s="27" t="s">
        <v>103</v>
      </c>
      <c r="C19" s="27" t="s">
        <v>44</v>
      </c>
      <c r="D19" s="27" t="s">
        <v>40</v>
      </c>
      <c r="E19" s="28" t="s">
        <v>104</v>
      </c>
      <c r="F19" s="27" t="s">
        <v>105</v>
      </c>
      <c r="G19" s="3">
        <v>10</v>
      </c>
      <c r="H19" s="29">
        <v>3.6342592592592593E-2</v>
      </c>
      <c r="I19" s="30">
        <v>433.91521197007444</v>
      </c>
      <c r="J19" s="3">
        <v>10</v>
      </c>
      <c r="K19" s="29">
        <v>2.9513888888888892E-2</v>
      </c>
      <c r="L19" s="30">
        <v>385.05383153894843</v>
      </c>
      <c r="M19" s="3"/>
      <c r="N19" s="14"/>
      <c r="O19" s="3"/>
      <c r="P19" s="3">
        <v>10</v>
      </c>
      <c r="Q19" s="29">
        <v>3.7939814814814815E-2</v>
      </c>
      <c r="R19" s="30">
        <v>424.79577126381554</v>
      </c>
      <c r="S19" s="3">
        <v>20</v>
      </c>
      <c r="T19" s="29">
        <v>4.1423611111111112E-2</v>
      </c>
      <c r="U19" s="30">
        <v>700.90744101633379</v>
      </c>
      <c r="V19" s="3"/>
      <c r="W19" s="14"/>
      <c r="X19" s="3"/>
      <c r="Y19" s="3"/>
      <c r="Z19" s="14"/>
      <c r="AA19" s="17"/>
      <c r="AB19" s="3">
        <v>10</v>
      </c>
      <c r="AC19" s="29">
        <v>4.6805555555555552E-2</v>
      </c>
      <c r="AD19" s="30">
        <v>506.09530845954919</v>
      </c>
      <c r="AE19" s="23">
        <f t="shared" si="0"/>
        <v>2450.7675642487211</v>
      </c>
      <c r="AF19" s="28">
        <v>5</v>
      </c>
      <c r="AG19" s="28">
        <v>200000</v>
      </c>
      <c r="AH19" s="27">
        <f t="shared" si="1"/>
        <v>1000000</v>
      </c>
    </row>
    <row r="20" spans="1:34">
      <c r="A20" s="26">
        <v>16</v>
      </c>
      <c r="B20" s="27" t="s">
        <v>112</v>
      </c>
      <c r="C20" s="27" t="s">
        <v>76</v>
      </c>
      <c r="D20" s="27" t="s">
        <v>40</v>
      </c>
      <c r="E20" s="28" t="s">
        <v>113</v>
      </c>
      <c r="F20" s="27"/>
      <c r="G20" s="3"/>
      <c r="H20" s="14"/>
      <c r="I20" s="3"/>
      <c r="J20" s="3"/>
      <c r="K20" s="14"/>
      <c r="L20" s="3"/>
      <c r="M20" s="3">
        <v>10</v>
      </c>
      <c r="N20" s="29">
        <v>3.6006944444444446E-2</v>
      </c>
      <c r="O20" s="30">
        <v>743.53796445880448</v>
      </c>
      <c r="P20" s="3">
        <v>21</v>
      </c>
      <c r="Q20" s="29">
        <v>7.7106481481481484E-2</v>
      </c>
      <c r="R20" s="30">
        <v>762.17019695280567</v>
      </c>
      <c r="S20" s="3"/>
      <c r="T20" s="14"/>
      <c r="U20" s="17"/>
      <c r="V20" s="3"/>
      <c r="W20" s="14"/>
      <c r="X20" s="17"/>
      <c r="Y20" s="3"/>
      <c r="Z20" s="14"/>
      <c r="AA20" s="3"/>
      <c r="AB20" s="3">
        <v>10</v>
      </c>
      <c r="AC20" s="29">
        <v>4.0914351851851848E-2</v>
      </c>
      <c r="AD20" s="30">
        <v>694.12633912079787</v>
      </c>
      <c r="AE20" s="23">
        <f t="shared" si="0"/>
        <v>2199.8345005324081</v>
      </c>
      <c r="AF20" s="28">
        <v>3</v>
      </c>
      <c r="AG20" s="28">
        <v>200000</v>
      </c>
      <c r="AH20" s="27">
        <f t="shared" si="1"/>
        <v>600000</v>
      </c>
    </row>
    <row r="21" spans="1:34">
      <c r="A21" s="26">
        <v>17</v>
      </c>
      <c r="B21" s="27" t="s">
        <v>98</v>
      </c>
      <c r="C21" s="27" t="s">
        <v>99</v>
      </c>
      <c r="D21" s="27" t="s">
        <v>100</v>
      </c>
      <c r="E21" s="28" t="s">
        <v>101</v>
      </c>
      <c r="F21" s="27" t="s">
        <v>130</v>
      </c>
      <c r="G21" s="3"/>
      <c r="H21" s="14"/>
      <c r="I21" s="3"/>
      <c r="J21" s="3"/>
      <c r="K21" s="14"/>
      <c r="L21" s="3"/>
      <c r="M21" s="3">
        <v>10</v>
      </c>
      <c r="N21" s="29">
        <v>3.3738425925925929E-2</v>
      </c>
      <c r="O21" s="30">
        <v>822.69789983844885</v>
      </c>
      <c r="P21" s="3">
        <v>10</v>
      </c>
      <c r="Q21" s="29">
        <v>3.4699074074074077E-2</v>
      </c>
      <c r="R21" s="30">
        <v>559.34646804420925</v>
      </c>
      <c r="S21" s="3"/>
      <c r="T21" s="14"/>
      <c r="U21" s="3"/>
      <c r="V21" s="3"/>
      <c r="W21" s="14"/>
      <c r="X21" s="17"/>
      <c r="Y21" s="3">
        <v>10</v>
      </c>
      <c r="Z21" s="29">
        <v>5.3703703703703698E-2</v>
      </c>
      <c r="AA21" s="30">
        <v>779.91059689718645</v>
      </c>
      <c r="AB21" s="3"/>
      <c r="AC21" s="14"/>
      <c r="AD21" s="3"/>
      <c r="AE21" s="23">
        <f t="shared" si="0"/>
        <v>2161.9549647798449</v>
      </c>
      <c r="AF21" s="28">
        <v>3</v>
      </c>
      <c r="AG21" s="28">
        <v>200000</v>
      </c>
      <c r="AH21" s="27">
        <f t="shared" si="1"/>
        <v>600000</v>
      </c>
    </row>
    <row r="22" spans="1:34">
      <c r="A22" s="26">
        <v>18</v>
      </c>
      <c r="B22" s="27" t="s">
        <v>87</v>
      </c>
      <c r="C22" s="27" t="s">
        <v>88</v>
      </c>
      <c r="D22" s="27" t="s">
        <v>40</v>
      </c>
      <c r="E22" s="28" t="s">
        <v>89</v>
      </c>
      <c r="F22" s="27" t="s">
        <v>90</v>
      </c>
      <c r="G22" s="3"/>
      <c r="H22" s="14"/>
      <c r="I22" s="3"/>
      <c r="J22" s="3"/>
      <c r="K22" s="14"/>
      <c r="L22" s="3"/>
      <c r="M22" s="3"/>
      <c r="N22" s="14"/>
      <c r="O22" s="3"/>
      <c r="P22" s="3">
        <v>10</v>
      </c>
      <c r="Q22" s="29">
        <v>4.4988425925925925E-2</v>
      </c>
      <c r="R22" s="30">
        <v>132.14800576645837</v>
      </c>
      <c r="S22" s="3">
        <v>20</v>
      </c>
      <c r="T22" s="29">
        <v>4.8553240740740744E-2</v>
      </c>
      <c r="U22" s="30">
        <v>477.31397459165146</v>
      </c>
      <c r="V22" s="3" t="s">
        <v>278</v>
      </c>
      <c r="W22" s="29">
        <v>9.5162037037037031E-2</v>
      </c>
      <c r="X22" s="30">
        <v>425.50746840291055</v>
      </c>
      <c r="Y22" s="3">
        <v>10</v>
      </c>
      <c r="Z22" s="29">
        <v>7.9618055555555553E-2</v>
      </c>
      <c r="AA22" s="30">
        <v>191.16486983960047</v>
      </c>
      <c r="AB22" s="3">
        <v>10</v>
      </c>
      <c r="AC22" s="29">
        <v>3.7395833333333336E-2</v>
      </c>
      <c r="AD22" s="30">
        <v>806.42777983006988</v>
      </c>
      <c r="AE22" s="23">
        <f t="shared" si="0"/>
        <v>2032.5620984306906</v>
      </c>
      <c r="AF22" s="28">
        <v>5</v>
      </c>
      <c r="AG22" s="28">
        <v>200000</v>
      </c>
      <c r="AH22" s="27">
        <f t="shared" si="1"/>
        <v>1000000</v>
      </c>
    </row>
    <row r="23" spans="1:34">
      <c r="A23" s="26">
        <v>19</v>
      </c>
      <c r="B23" s="27" t="s">
        <v>75</v>
      </c>
      <c r="C23" s="27" t="s">
        <v>76</v>
      </c>
      <c r="D23" s="27" t="s">
        <v>40</v>
      </c>
      <c r="E23" s="27" t="s">
        <v>77</v>
      </c>
      <c r="F23" s="27" t="s">
        <v>78</v>
      </c>
      <c r="G23" s="3">
        <v>10</v>
      </c>
      <c r="H23" s="29">
        <v>3.1817129629629633E-2</v>
      </c>
      <c r="I23" s="30">
        <v>628.92768079800464</v>
      </c>
      <c r="J23" s="3">
        <v>10</v>
      </c>
      <c r="K23" s="29">
        <v>2.7071759259259257E-2</v>
      </c>
      <c r="L23" s="30">
        <v>518.68271057631409</v>
      </c>
      <c r="M23" s="3">
        <v>10</v>
      </c>
      <c r="N23" s="29">
        <v>4.0879629629629634E-2</v>
      </c>
      <c r="O23" s="30">
        <v>573.50565428109837</v>
      </c>
      <c r="P23" s="3">
        <v>10</v>
      </c>
      <c r="Q23" s="29">
        <v>4.0914351851851848E-2</v>
      </c>
      <c r="R23" s="30">
        <v>301.2974531475254</v>
      </c>
      <c r="S23" s="3"/>
      <c r="T23" s="14"/>
      <c r="U23" s="3"/>
      <c r="V23" s="3"/>
      <c r="W23" s="14"/>
      <c r="X23" s="17"/>
      <c r="Y23" s="3"/>
      <c r="Z23" s="14"/>
      <c r="AA23" s="17"/>
      <c r="AB23" s="3"/>
      <c r="AC23" s="14"/>
      <c r="AD23" s="17"/>
      <c r="AE23" s="23">
        <f t="shared" si="0"/>
        <v>2022.4134988029425</v>
      </c>
      <c r="AF23" s="28">
        <v>4</v>
      </c>
      <c r="AG23" s="28">
        <v>200000</v>
      </c>
      <c r="AH23" s="27">
        <f t="shared" si="1"/>
        <v>800000</v>
      </c>
    </row>
    <row r="24" spans="1:34">
      <c r="A24" s="26">
        <v>20</v>
      </c>
      <c r="B24" s="27" t="s">
        <v>91</v>
      </c>
      <c r="C24" s="27" t="s">
        <v>68</v>
      </c>
      <c r="D24" s="27" t="s">
        <v>40</v>
      </c>
      <c r="E24" s="28" t="s">
        <v>92</v>
      </c>
      <c r="F24" s="27" t="s">
        <v>93</v>
      </c>
      <c r="G24" s="3"/>
      <c r="H24" s="14"/>
      <c r="I24" s="3"/>
      <c r="J24" s="3"/>
      <c r="K24" s="14"/>
      <c r="L24" s="3"/>
      <c r="M24" s="3"/>
      <c r="N24" s="14"/>
      <c r="O24" s="17"/>
      <c r="P24" s="3">
        <v>10</v>
      </c>
      <c r="Q24" s="29">
        <v>3.2986111111111112E-2</v>
      </c>
      <c r="R24" s="30">
        <v>630.4661220567034</v>
      </c>
      <c r="S24" s="3">
        <v>20</v>
      </c>
      <c r="T24" s="29">
        <v>5.2743055555555557E-2</v>
      </c>
      <c r="U24" s="30">
        <v>345.91651542649714</v>
      </c>
      <c r="V24" s="3"/>
      <c r="W24" s="14"/>
      <c r="X24" s="3"/>
      <c r="Y24" s="3"/>
      <c r="Z24" s="14"/>
      <c r="AA24" s="3"/>
      <c r="AB24" s="3">
        <v>10</v>
      </c>
      <c r="AC24" s="29">
        <v>3.7314814814814815E-2</v>
      </c>
      <c r="AD24" s="30">
        <v>809.0136682674547</v>
      </c>
      <c r="AE24" s="23">
        <f t="shared" si="0"/>
        <v>1785.3963057506553</v>
      </c>
      <c r="AF24" s="28">
        <v>3</v>
      </c>
      <c r="AG24" s="28">
        <v>200000</v>
      </c>
      <c r="AH24" s="27">
        <f t="shared" si="1"/>
        <v>600000</v>
      </c>
    </row>
    <row r="25" spans="1:34">
      <c r="A25" s="26">
        <v>21</v>
      </c>
      <c r="B25" s="27" t="s">
        <v>106</v>
      </c>
      <c r="C25" s="27" t="s">
        <v>107</v>
      </c>
      <c r="D25" s="27" t="s">
        <v>40</v>
      </c>
      <c r="E25" s="28" t="s">
        <v>108</v>
      </c>
      <c r="F25" s="27"/>
      <c r="G25" s="3"/>
      <c r="H25" s="14"/>
      <c r="I25" s="3"/>
      <c r="J25" s="3"/>
      <c r="K25" s="14"/>
      <c r="L25" s="17"/>
      <c r="M25" s="3"/>
      <c r="N25" s="14"/>
      <c r="O25" s="3"/>
      <c r="P25" s="3">
        <v>10</v>
      </c>
      <c r="Q25" s="29">
        <v>3.7499999999999999E-2</v>
      </c>
      <c r="R25" s="30">
        <v>443.05622296972615</v>
      </c>
      <c r="S25" s="3">
        <v>20</v>
      </c>
      <c r="T25" s="29">
        <v>4.3796296296296298E-2</v>
      </c>
      <c r="U25" s="30">
        <v>626.49727767695083</v>
      </c>
      <c r="V25" s="3"/>
      <c r="W25" s="14"/>
      <c r="X25" s="17"/>
      <c r="Y25" s="3">
        <v>10</v>
      </c>
      <c r="Z25" s="29">
        <v>6.1342592592592594E-2</v>
      </c>
      <c r="AA25" s="30">
        <v>606.36339731790679</v>
      </c>
      <c r="AB25" s="3"/>
      <c r="AC25" s="14"/>
      <c r="AD25" s="3"/>
      <c r="AE25" s="23">
        <f t="shared" si="0"/>
        <v>1675.9168979645838</v>
      </c>
      <c r="AF25" s="28">
        <v>3</v>
      </c>
      <c r="AG25" s="28">
        <v>200000</v>
      </c>
      <c r="AH25" s="27">
        <f t="shared" si="1"/>
        <v>600000</v>
      </c>
    </row>
    <row r="26" spans="1:34">
      <c r="A26" s="26">
        <v>22</v>
      </c>
      <c r="B26" s="27" t="s">
        <v>47</v>
      </c>
      <c r="C26" s="27" t="s">
        <v>48</v>
      </c>
      <c r="D26" s="27" t="s">
        <v>40</v>
      </c>
      <c r="E26" s="28" t="s">
        <v>49</v>
      </c>
      <c r="F26" s="27"/>
      <c r="G26" s="3"/>
      <c r="H26" s="14"/>
      <c r="I26" s="3"/>
      <c r="J26" s="3"/>
      <c r="K26" s="14"/>
      <c r="L26" s="17"/>
      <c r="M26" s="3">
        <v>10</v>
      </c>
      <c r="N26" s="29">
        <v>4.4143518518518519E-2</v>
      </c>
      <c r="O26" s="30">
        <v>459.61227786752823</v>
      </c>
      <c r="P26" s="3">
        <v>10</v>
      </c>
      <c r="Q26" s="29">
        <v>4.1400462962962965E-2</v>
      </c>
      <c r="R26" s="30">
        <v>281.11484863046599</v>
      </c>
      <c r="S26" s="3">
        <v>20</v>
      </c>
      <c r="T26" s="29">
        <v>5.5891203703703707E-2</v>
      </c>
      <c r="U26" s="30">
        <v>247.18693284936478</v>
      </c>
      <c r="V26" s="3" t="s">
        <v>273</v>
      </c>
      <c r="W26" s="29">
        <v>5.1666666666666666E-2</v>
      </c>
      <c r="X26" s="30">
        <v>330.59087509349297</v>
      </c>
      <c r="Y26" s="3"/>
      <c r="Z26" s="14"/>
      <c r="AA26" s="17"/>
      <c r="AB26" s="3">
        <v>10</v>
      </c>
      <c r="AC26" s="29">
        <v>5.559027777777778E-2</v>
      </c>
      <c r="AD26" s="30">
        <v>225.71111932028055</v>
      </c>
      <c r="AE26" s="23">
        <f t="shared" si="0"/>
        <v>1544.2160537611326</v>
      </c>
      <c r="AF26" s="28">
        <v>5</v>
      </c>
      <c r="AG26" s="28">
        <v>200000</v>
      </c>
      <c r="AH26" s="27">
        <f t="shared" si="1"/>
        <v>1000000</v>
      </c>
    </row>
    <row r="27" spans="1:34">
      <c r="A27" s="26">
        <v>23</v>
      </c>
      <c r="B27" s="27" t="s">
        <v>117</v>
      </c>
      <c r="C27" s="27" t="s">
        <v>118</v>
      </c>
      <c r="D27" s="27" t="s">
        <v>40</v>
      </c>
      <c r="E27" s="28" t="s">
        <v>119</v>
      </c>
      <c r="F27" s="27"/>
      <c r="G27" s="3">
        <v>20</v>
      </c>
      <c r="H27" s="29">
        <v>8.9525462962962973E-2</v>
      </c>
      <c r="I27" s="30">
        <v>124.84848484848455</v>
      </c>
      <c r="J27" s="3">
        <v>10</v>
      </c>
      <c r="K27" s="29">
        <v>2.7511574074074074E-2</v>
      </c>
      <c r="L27" s="30">
        <v>494.6168461051297</v>
      </c>
      <c r="M27" s="3">
        <v>10</v>
      </c>
      <c r="N27" s="29">
        <v>4.7083333333333331E-2</v>
      </c>
      <c r="O27" s="30">
        <v>357.02746365104997</v>
      </c>
      <c r="P27" s="3">
        <v>10</v>
      </c>
      <c r="Q27" s="29">
        <v>4.4305555555555549E-2</v>
      </c>
      <c r="R27" s="30">
        <v>160.4997597308988</v>
      </c>
      <c r="S27" s="3">
        <v>40</v>
      </c>
      <c r="T27" s="29">
        <v>0.11495370370370371</v>
      </c>
      <c r="U27" s="30">
        <v>147.36056705838462</v>
      </c>
      <c r="V27" s="3"/>
      <c r="W27" s="14"/>
      <c r="X27" s="17"/>
      <c r="Y27" s="3"/>
      <c r="Z27" s="14"/>
      <c r="AA27" s="17"/>
      <c r="AB27" s="3"/>
      <c r="AC27" s="14"/>
      <c r="AD27" s="3"/>
      <c r="AE27" s="23">
        <f t="shared" si="0"/>
        <v>1284.3531213939477</v>
      </c>
      <c r="AF27" s="28">
        <v>5</v>
      </c>
      <c r="AG27" s="28">
        <v>200000</v>
      </c>
      <c r="AH27" s="27">
        <f t="shared" si="1"/>
        <v>1000000</v>
      </c>
    </row>
    <row r="28" spans="1:34">
      <c r="A28" s="26">
        <v>24</v>
      </c>
      <c r="B28" s="27" t="s">
        <v>126</v>
      </c>
      <c r="C28" s="27" t="s">
        <v>127</v>
      </c>
      <c r="D28" s="27" t="s">
        <v>128</v>
      </c>
      <c r="E28" s="28" t="s">
        <v>129</v>
      </c>
      <c r="F28" s="27"/>
      <c r="G28" s="3">
        <v>10</v>
      </c>
      <c r="H28" s="29">
        <v>4.4131944444444439E-2</v>
      </c>
      <c r="I28" s="30">
        <v>98.254364089775507</v>
      </c>
      <c r="J28" s="3">
        <v>10</v>
      </c>
      <c r="K28" s="29">
        <v>2.9942129629629628E-2</v>
      </c>
      <c r="L28" s="30">
        <v>361.62127929069032</v>
      </c>
      <c r="M28" s="3"/>
      <c r="N28" s="14"/>
      <c r="O28" s="3"/>
      <c r="P28" s="3">
        <v>10</v>
      </c>
      <c r="Q28" s="29">
        <v>4.0543981481481479E-2</v>
      </c>
      <c r="R28" s="30">
        <v>316.67467563671312</v>
      </c>
      <c r="S28" s="3">
        <v>40</v>
      </c>
      <c r="T28" s="29">
        <v>0.10855324074074074</v>
      </c>
      <c r="U28" s="30">
        <v>250.51296399925405</v>
      </c>
      <c r="V28" s="3"/>
      <c r="W28" s="14"/>
      <c r="X28" s="3"/>
      <c r="Y28" s="3"/>
      <c r="Z28" s="14"/>
      <c r="AA28" s="3"/>
      <c r="AB28" s="3"/>
      <c r="AC28" s="14"/>
      <c r="AD28" s="3"/>
      <c r="AE28" s="23">
        <f t="shared" si="0"/>
        <v>1027.0632830164329</v>
      </c>
      <c r="AF28" s="28">
        <v>4</v>
      </c>
      <c r="AG28" s="28">
        <v>200000</v>
      </c>
      <c r="AH28" s="27">
        <f t="shared" si="1"/>
        <v>800000</v>
      </c>
    </row>
    <row r="29" spans="1:34">
      <c r="A29" s="26">
        <v>25</v>
      </c>
      <c r="B29" s="27" t="s">
        <v>67</v>
      </c>
      <c r="C29" s="27" t="s">
        <v>68</v>
      </c>
      <c r="D29" s="27" t="s">
        <v>69</v>
      </c>
      <c r="E29" s="28" t="s">
        <v>70</v>
      </c>
      <c r="F29" s="27" t="s">
        <v>71</v>
      </c>
      <c r="G29" s="3"/>
      <c r="H29" s="14"/>
      <c r="I29" s="3"/>
      <c r="J29" s="3"/>
      <c r="K29" s="14"/>
      <c r="L29" s="3"/>
      <c r="M29" s="3"/>
      <c r="N29" s="14"/>
      <c r="O29" s="17"/>
      <c r="P29" s="3">
        <v>10</v>
      </c>
      <c r="Q29" s="29">
        <v>4.2951388888888886E-2</v>
      </c>
      <c r="R29" s="30">
        <v>216.722729456992</v>
      </c>
      <c r="S29" s="3"/>
      <c r="T29" s="14"/>
      <c r="U29" s="3"/>
      <c r="V29" s="3" t="s">
        <v>273</v>
      </c>
      <c r="W29" s="29">
        <v>4.8819444444444443E-2</v>
      </c>
      <c r="X29" s="30">
        <v>422.5878833208676</v>
      </c>
      <c r="Y29" s="3">
        <v>17</v>
      </c>
      <c r="Z29" s="29">
        <v>0.13008101851851853</v>
      </c>
      <c r="AA29" s="30">
        <v>20</v>
      </c>
      <c r="AB29" s="3">
        <v>10</v>
      </c>
      <c r="AC29" s="29">
        <v>5.229166666666666E-2</v>
      </c>
      <c r="AD29" s="30">
        <v>330.99371998522355</v>
      </c>
      <c r="AE29" s="23">
        <f t="shared" si="0"/>
        <v>990.30433276308327</v>
      </c>
      <c r="AF29" s="28">
        <v>4</v>
      </c>
      <c r="AG29" s="28">
        <v>200000</v>
      </c>
      <c r="AH29" s="27">
        <f t="shared" si="1"/>
        <v>800000</v>
      </c>
    </row>
    <row r="30" spans="1:34">
      <c r="A30" s="26">
        <v>26</v>
      </c>
      <c r="B30" s="27" t="s">
        <v>275</v>
      </c>
      <c r="C30" s="27" t="s">
        <v>276</v>
      </c>
      <c r="D30" s="27" t="s">
        <v>40</v>
      </c>
      <c r="E30" s="27" t="s">
        <v>277</v>
      </c>
      <c r="F30" s="27"/>
      <c r="G30" s="3">
        <v>10</v>
      </c>
      <c r="H30" s="29">
        <v>4.5659722222222227E-2</v>
      </c>
      <c r="I30" s="30">
        <v>32.418952618453289</v>
      </c>
      <c r="J30" s="3">
        <v>10</v>
      </c>
      <c r="K30" s="29">
        <v>2.7210648148148147E-2</v>
      </c>
      <c r="L30" s="30">
        <v>511.08296390120336</v>
      </c>
      <c r="M30" s="3"/>
      <c r="N30" s="29"/>
      <c r="O30" s="30"/>
      <c r="P30" s="3">
        <v>10</v>
      </c>
      <c r="Q30" s="29">
        <v>4.4178240740740747E-2</v>
      </c>
      <c r="R30" s="30">
        <v>165.7856799615567</v>
      </c>
      <c r="S30" s="3"/>
      <c r="T30" s="29"/>
      <c r="U30" s="30"/>
      <c r="V30" s="3"/>
      <c r="W30" s="14"/>
      <c r="X30" s="3"/>
      <c r="Y30" s="3"/>
      <c r="Z30" s="14"/>
      <c r="AA30" s="17"/>
      <c r="AB30" s="3"/>
      <c r="AC30" s="14"/>
      <c r="AD30" s="17"/>
      <c r="AE30" s="23">
        <f t="shared" si="0"/>
        <v>709.28759648121331</v>
      </c>
      <c r="AF30" s="28">
        <v>3</v>
      </c>
      <c r="AG30" s="28">
        <v>200000</v>
      </c>
      <c r="AH30" s="27">
        <f t="shared" si="1"/>
        <v>600000</v>
      </c>
    </row>
    <row r="31" spans="1:34">
      <c r="A31" s="26">
        <v>27</v>
      </c>
      <c r="B31" s="27" t="s">
        <v>114</v>
      </c>
      <c r="C31" s="27" t="s">
        <v>115</v>
      </c>
      <c r="D31" s="27" t="s">
        <v>81</v>
      </c>
      <c r="E31" s="28" t="s">
        <v>116</v>
      </c>
      <c r="F31" s="27" t="s">
        <v>58</v>
      </c>
      <c r="G31" s="3"/>
      <c r="H31" s="14"/>
      <c r="I31" s="3"/>
      <c r="J31" s="3"/>
      <c r="K31" s="14"/>
      <c r="L31" s="17"/>
      <c r="M31" s="3">
        <v>10</v>
      </c>
      <c r="N31" s="29">
        <v>3.6331018518518519E-2</v>
      </c>
      <c r="O31" s="30">
        <v>20</v>
      </c>
      <c r="P31" s="3">
        <v>10</v>
      </c>
      <c r="Q31" s="29">
        <v>5.0868055555555548E-2</v>
      </c>
      <c r="R31" s="30">
        <v>20</v>
      </c>
      <c r="S31" s="3"/>
      <c r="T31" s="14"/>
      <c r="U31" s="3"/>
      <c r="V31" s="3"/>
      <c r="W31" s="14"/>
      <c r="X31" s="3"/>
      <c r="Y31" s="3"/>
      <c r="Z31" s="14"/>
      <c r="AA31" s="17"/>
      <c r="AB31" s="3">
        <v>10</v>
      </c>
      <c r="AC31" s="29">
        <v>5.1967592592592593E-2</v>
      </c>
      <c r="AD31" s="30">
        <v>341.33727373476154</v>
      </c>
      <c r="AE31" s="23">
        <f t="shared" si="0"/>
        <v>381.33727373476154</v>
      </c>
      <c r="AF31" s="28">
        <v>3</v>
      </c>
      <c r="AG31" s="28">
        <v>200000</v>
      </c>
      <c r="AH31" s="27">
        <f t="shared" si="1"/>
        <v>600000</v>
      </c>
    </row>
    <row r="32" spans="1:34">
      <c r="A32" s="26">
        <v>28</v>
      </c>
      <c r="B32" s="27" t="s">
        <v>59</v>
      </c>
      <c r="C32" s="27" t="s">
        <v>44</v>
      </c>
      <c r="D32" s="27" t="s">
        <v>40</v>
      </c>
      <c r="E32" s="28" t="s">
        <v>60</v>
      </c>
      <c r="F32" s="27"/>
      <c r="G32" s="3"/>
      <c r="H32" s="14"/>
      <c r="I32" s="3"/>
      <c r="J32" s="3"/>
      <c r="K32" s="14"/>
      <c r="L32" s="17"/>
      <c r="M32" s="3"/>
      <c r="N32" s="14"/>
      <c r="O32" s="3"/>
      <c r="P32" s="3">
        <v>10</v>
      </c>
      <c r="Q32" s="29">
        <v>5.0324074074074077E-2</v>
      </c>
      <c r="R32" s="30">
        <v>20</v>
      </c>
      <c r="S32" s="3">
        <v>20</v>
      </c>
      <c r="T32" s="29">
        <v>0.11484953703703704</v>
      </c>
      <c r="U32" s="30">
        <v>20</v>
      </c>
      <c r="V32" s="3" t="s">
        <v>273</v>
      </c>
      <c r="W32" s="29">
        <v>7.1550925925925934E-2</v>
      </c>
      <c r="X32" s="30">
        <v>20</v>
      </c>
      <c r="Y32" s="3"/>
      <c r="Z32" s="14"/>
      <c r="AA32" s="3"/>
      <c r="AB32" s="3">
        <v>10</v>
      </c>
      <c r="AC32" s="29">
        <v>6.356481481481481E-2</v>
      </c>
      <c r="AD32" s="30">
        <v>20</v>
      </c>
      <c r="AE32" s="23">
        <f t="shared" si="0"/>
        <v>80</v>
      </c>
      <c r="AF32" s="28">
        <v>3</v>
      </c>
      <c r="AG32" s="28">
        <v>200000</v>
      </c>
      <c r="AH32" s="27">
        <f t="shared" si="1"/>
        <v>600000</v>
      </c>
    </row>
    <row r="33" spans="1:34">
      <c r="A33" s="26">
        <v>29</v>
      </c>
      <c r="B33" s="27" t="s">
        <v>34</v>
      </c>
      <c r="C33" s="27" t="s">
        <v>110</v>
      </c>
      <c r="D33" s="27" t="s">
        <v>40</v>
      </c>
      <c r="E33" s="28" t="s">
        <v>274</v>
      </c>
      <c r="F33" s="5"/>
      <c r="G33" s="28">
        <v>10</v>
      </c>
      <c r="H33" s="29">
        <v>5.5509259259259258E-2</v>
      </c>
      <c r="I33" s="30">
        <v>20</v>
      </c>
      <c r="J33" s="3"/>
      <c r="K33" s="14"/>
      <c r="L33" s="17"/>
      <c r="M33" s="3"/>
      <c r="N33" s="14"/>
      <c r="O33" s="17"/>
      <c r="P33" s="3"/>
      <c r="Q33" s="14"/>
      <c r="R33" s="17"/>
      <c r="S33" s="3"/>
      <c r="T33" s="14"/>
      <c r="U33" s="17"/>
      <c r="V33" s="3"/>
      <c r="W33" s="14"/>
      <c r="X33" s="17"/>
      <c r="Y33" s="3">
        <v>10</v>
      </c>
      <c r="Z33" s="29">
        <v>0.10531249999999999</v>
      </c>
      <c r="AA33" s="30">
        <v>20</v>
      </c>
      <c r="AB33" s="3">
        <v>10</v>
      </c>
      <c r="AC33" s="29">
        <v>6.8877314814814808E-2</v>
      </c>
      <c r="AD33" s="30">
        <v>20</v>
      </c>
      <c r="AE33" s="23">
        <f t="shared" si="0"/>
        <v>60</v>
      </c>
      <c r="AF33" s="28">
        <v>3</v>
      </c>
      <c r="AG33" s="28">
        <v>200000</v>
      </c>
      <c r="AH33" s="27">
        <f t="shared" si="1"/>
        <v>600000</v>
      </c>
    </row>
    <row r="34" spans="1:34">
      <c r="A34" s="26">
        <v>30</v>
      </c>
      <c r="B34" s="27" t="s">
        <v>109</v>
      </c>
      <c r="C34" s="27" t="s">
        <v>110</v>
      </c>
      <c r="D34" s="27" t="s">
        <v>40</v>
      </c>
      <c r="E34" s="28" t="s">
        <v>111</v>
      </c>
      <c r="F34" s="27"/>
      <c r="G34" s="3"/>
      <c r="H34" s="14"/>
      <c r="I34" s="3"/>
      <c r="J34" s="3"/>
      <c r="K34" s="14"/>
      <c r="L34" s="3"/>
      <c r="M34" s="3"/>
      <c r="N34" s="14"/>
      <c r="O34" s="3"/>
      <c r="P34" s="3">
        <v>10</v>
      </c>
      <c r="Q34" s="29">
        <v>5.4710648148148154E-2</v>
      </c>
      <c r="R34" s="30">
        <v>20</v>
      </c>
      <c r="S34" s="3"/>
      <c r="T34" s="14"/>
      <c r="U34" s="3"/>
      <c r="V34" s="3"/>
      <c r="W34" s="14"/>
      <c r="X34" s="3"/>
      <c r="Y34" s="3">
        <v>10</v>
      </c>
      <c r="Z34" s="29">
        <v>9.0162037037037027E-2</v>
      </c>
      <c r="AA34" s="30">
        <v>20</v>
      </c>
      <c r="AB34" s="3">
        <v>10</v>
      </c>
      <c r="AC34" s="29">
        <v>6.5833333333333341E-2</v>
      </c>
      <c r="AD34" s="30">
        <v>20</v>
      </c>
      <c r="AE34" s="23">
        <f t="shared" si="0"/>
        <v>60</v>
      </c>
      <c r="AF34" s="28">
        <v>3</v>
      </c>
      <c r="AG34" s="28">
        <v>200000</v>
      </c>
      <c r="AH34" s="27">
        <f t="shared" si="1"/>
        <v>600000</v>
      </c>
    </row>
    <row r="35" spans="1:34">
      <c r="A35" s="22"/>
      <c r="B35" s="34"/>
      <c r="C35" s="34"/>
      <c r="D35" s="34"/>
      <c r="E35" s="35"/>
      <c r="F35" s="36"/>
      <c r="G35" s="48"/>
      <c r="H35" s="72"/>
      <c r="I35" s="48"/>
      <c r="J35" s="48"/>
      <c r="K35" s="74"/>
      <c r="L35" s="35"/>
      <c r="M35" s="35"/>
      <c r="N35" s="77"/>
      <c r="O35" s="35"/>
      <c r="P35" s="35"/>
      <c r="Q35" s="77"/>
      <c r="R35" s="35"/>
      <c r="S35" s="35"/>
      <c r="T35" s="77"/>
      <c r="W35" s="79"/>
      <c r="Y35" s="35"/>
      <c r="Z35" s="77"/>
      <c r="AA35" s="35"/>
      <c r="AB35" s="35"/>
      <c r="AC35" s="77"/>
      <c r="AD35" s="35"/>
      <c r="AE35" s="37"/>
      <c r="AF35" s="28"/>
      <c r="AG35" s="28"/>
      <c r="AH35" s="27"/>
    </row>
    <row r="36" spans="1:34" ht="15.6">
      <c r="A36" s="22"/>
      <c r="B36" s="20" t="s">
        <v>15</v>
      </c>
      <c r="C36" s="4"/>
      <c r="D36" s="4"/>
      <c r="E36" s="3"/>
      <c r="F36" s="5"/>
      <c r="G36" s="48"/>
      <c r="H36" s="72"/>
      <c r="I36" s="48"/>
      <c r="J36" s="48"/>
      <c r="K36" s="75"/>
      <c r="L36" s="3"/>
      <c r="M36" s="3"/>
      <c r="N36" s="14"/>
      <c r="O36" s="3"/>
      <c r="P36" s="3"/>
      <c r="Q36" s="14"/>
      <c r="R36" s="3"/>
      <c r="S36" s="3"/>
      <c r="T36" s="14"/>
      <c r="W36" s="79"/>
      <c r="Y36" s="3"/>
      <c r="Z36" s="14"/>
      <c r="AA36" s="3"/>
      <c r="AB36" s="3"/>
      <c r="AC36" s="14"/>
      <c r="AD36" s="3"/>
      <c r="AE36" s="22"/>
      <c r="AF36" s="28"/>
      <c r="AG36" s="28"/>
      <c r="AH36" s="27"/>
    </row>
    <row r="37" spans="1:34">
      <c r="A37" s="22"/>
      <c r="B37" s="49" t="s">
        <v>11</v>
      </c>
      <c r="C37" s="50"/>
      <c r="D37" s="50"/>
      <c r="E37" s="51"/>
      <c r="F37" s="52"/>
      <c r="G37" s="48"/>
      <c r="H37" s="72"/>
      <c r="I37" s="48"/>
      <c r="J37" s="48"/>
      <c r="K37" s="76"/>
      <c r="L37" s="51"/>
      <c r="M37" s="51"/>
      <c r="N37" s="78"/>
      <c r="O37" s="51"/>
      <c r="P37" s="51"/>
      <c r="Q37" s="78"/>
      <c r="R37" s="51"/>
      <c r="S37" s="51"/>
      <c r="T37" s="78"/>
      <c r="U37" s="51"/>
      <c r="V37" s="51"/>
      <c r="W37" s="78"/>
      <c r="X37" s="51"/>
      <c r="Y37" s="51"/>
      <c r="Z37" s="78"/>
      <c r="AA37" s="51"/>
      <c r="AB37" s="51"/>
      <c r="AC37" s="78"/>
      <c r="AD37" s="51"/>
      <c r="AE37" s="53"/>
      <c r="AF37" s="28"/>
      <c r="AG37" s="28"/>
      <c r="AH37" s="27"/>
    </row>
    <row r="38" spans="1:34">
      <c r="A38" s="38">
        <v>1</v>
      </c>
      <c r="B38" s="39" t="s">
        <v>145</v>
      </c>
      <c r="C38" s="39" t="s">
        <v>55</v>
      </c>
      <c r="D38" s="39" t="s">
        <v>40</v>
      </c>
      <c r="E38" s="40" t="s">
        <v>146</v>
      </c>
      <c r="F38" s="41" t="s">
        <v>147</v>
      </c>
      <c r="G38" s="40">
        <v>20</v>
      </c>
      <c r="H38" s="42">
        <v>5.1273148148148151E-2</v>
      </c>
      <c r="I38" s="43">
        <v>926.06060606060601</v>
      </c>
      <c r="J38" s="40">
        <v>30</v>
      </c>
      <c r="K38" s="42">
        <v>6.3321759259259258E-2</v>
      </c>
      <c r="L38" s="43">
        <v>833.22670078908084</v>
      </c>
      <c r="M38" s="40">
        <v>20</v>
      </c>
      <c r="N38" s="42">
        <v>6.9999999999999993E-2</v>
      </c>
      <c r="O38" s="43">
        <v>691.7585983127841</v>
      </c>
      <c r="P38" s="40">
        <v>21</v>
      </c>
      <c r="Q38" s="42">
        <v>7.12037037037037E-2</v>
      </c>
      <c r="R38" s="43">
        <v>856.93050910442219</v>
      </c>
      <c r="S38" s="40"/>
      <c r="T38" s="60"/>
      <c r="U38" s="40"/>
      <c r="V38" s="40" t="s">
        <v>279</v>
      </c>
      <c r="W38" s="42">
        <v>0.14598379629629629</v>
      </c>
      <c r="X38" s="43">
        <v>781.35265700483103</v>
      </c>
      <c r="Y38" s="40">
        <v>17</v>
      </c>
      <c r="Z38" s="42">
        <v>7.6701388888888888E-2</v>
      </c>
      <c r="AA38" s="43">
        <v>781.12929924590776</v>
      </c>
      <c r="AB38" s="40">
        <v>20</v>
      </c>
      <c r="AC38" s="42">
        <v>7.7418981481481478E-2</v>
      </c>
      <c r="AD38" s="43">
        <v>905.77457876656297</v>
      </c>
      <c r="AE38" s="44">
        <f t="shared" ref="AE38:AE57" si="2">I38+L38+O38+R38+U38+X38+AA38+AD38</f>
        <v>5776.2329492841945</v>
      </c>
      <c r="AF38" s="28">
        <v>7</v>
      </c>
      <c r="AG38" s="28">
        <v>200000</v>
      </c>
      <c r="AH38" s="27">
        <f t="shared" ref="AH38:AH57" si="3">AF38*AG38</f>
        <v>1400000</v>
      </c>
    </row>
    <row r="39" spans="1:34">
      <c r="A39" s="38">
        <v>2</v>
      </c>
      <c r="B39" s="39" t="s">
        <v>186</v>
      </c>
      <c r="C39" s="39" t="s">
        <v>51</v>
      </c>
      <c r="D39" s="39" t="s">
        <v>40</v>
      </c>
      <c r="E39" s="40" t="s">
        <v>187</v>
      </c>
      <c r="F39" s="41" t="s">
        <v>168</v>
      </c>
      <c r="G39" s="40">
        <v>30</v>
      </c>
      <c r="H39" s="42">
        <v>7.7071759259259257E-2</v>
      </c>
      <c r="I39" s="43">
        <v>850.90595340811046</v>
      </c>
      <c r="J39" s="40">
        <v>10</v>
      </c>
      <c r="K39" s="42">
        <v>1.9317129629629629E-2</v>
      </c>
      <c r="L39" s="43">
        <v>943.00189993666868</v>
      </c>
      <c r="M39" s="40">
        <v>20</v>
      </c>
      <c r="N39" s="42">
        <v>6.0416666666666667E-2</v>
      </c>
      <c r="O39" s="43">
        <v>870.86307592472417</v>
      </c>
      <c r="P39" s="40">
        <v>42</v>
      </c>
      <c r="Q39" s="42">
        <v>0.13387731481481482</v>
      </c>
      <c r="R39" s="43">
        <v>1000</v>
      </c>
      <c r="S39" s="40"/>
      <c r="T39" s="60"/>
      <c r="U39" s="40"/>
      <c r="V39" s="40"/>
      <c r="W39" s="60"/>
      <c r="X39" s="40"/>
      <c r="Y39" s="40">
        <v>17</v>
      </c>
      <c r="Z39" s="42">
        <v>6.2928240740740743E-2</v>
      </c>
      <c r="AA39" s="43">
        <v>1000</v>
      </c>
      <c r="AB39" s="40">
        <v>30</v>
      </c>
      <c r="AC39" s="42">
        <v>0.10207175925925926</v>
      </c>
      <c r="AD39" s="43">
        <v>1000</v>
      </c>
      <c r="AE39" s="44">
        <f t="shared" si="2"/>
        <v>5664.7709292695035</v>
      </c>
      <c r="AF39" s="28">
        <v>6</v>
      </c>
      <c r="AG39" s="28">
        <v>200000</v>
      </c>
      <c r="AH39" s="27">
        <f t="shared" si="3"/>
        <v>1200000</v>
      </c>
    </row>
    <row r="40" spans="1:34">
      <c r="A40" s="38">
        <v>3</v>
      </c>
      <c r="B40" s="39" t="s">
        <v>34</v>
      </c>
      <c r="C40" s="39" t="s">
        <v>131</v>
      </c>
      <c r="D40" s="39" t="s">
        <v>36</v>
      </c>
      <c r="E40" s="40" t="s">
        <v>132</v>
      </c>
      <c r="F40" s="41"/>
      <c r="G40" s="40">
        <v>20</v>
      </c>
      <c r="H40" s="42">
        <v>5.6099537037037038E-2</v>
      </c>
      <c r="I40" s="43">
        <v>824.96969696969688</v>
      </c>
      <c r="J40" s="40">
        <v>30</v>
      </c>
      <c r="K40" s="42">
        <v>6.3206018518518522E-2</v>
      </c>
      <c r="L40" s="43">
        <v>835.35935167413083</v>
      </c>
      <c r="M40" s="40"/>
      <c r="N40" s="60"/>
      <c r="O40" s="40"/>
      <c r="P40" s="40">
        <v>21</v>
      </c>
      <c r="Q40" s="42">
        <v>7.2384259259259259E-2</v>
      </c>
      <c r="R40" s="43">
        <v>837.9784466740989</v>
      </c>
      <c r="S40" s="40">
        <v>40</v>
      </c>
      <c r="T40" s="42">
        <v>7.4097222222222217E-2</v>
      </c>
      <c r="U40" s="43">
        <v>805.81980973698955</v>
      </c>
      <c r="V40" s="40" t="s">
        <v>278</v>
      </c>
      <c r="W40" s="42">
        <v>7.4131944444444431E-2</v>
      </c>
      <c r="X40" s="43">
        <v>773.45844504021443</v>
      </c>
      <c r="Y40" s="40">
        <v>17</v>
      </c>
      <c r="Z40" s="42">
        <v>8.2152777777777783E-2</v>
      </c>
      <c r="AA40" s="43">
        <v>694.50064373735506</v>
      </c>
      <c r="AB40" s="40">
        <v>10</v>
      </c>
      <c r="AC40" s="42">
        <v>3.7303240740740741E-2</v>
      </c>
      <c r="AD40" s="43">
        <v>809.38308090136672</v>
      </c>
      <c r="AE40" s="44">
        <f t="shared" si="2"/>
        <v>5581.4694747338526</v>
      </c>
      <c r="AF40" s="28">
        <v>7</v>
      </c>
      <c r="AG40" s="28">
        <v>200000</v>
      </c>
      <c r="AH40" s="27">
        <f t="shared" si="3"/>
        <v>1400000</v>
      </c>
    </row>
    <row r="41" spans="1:34">
      <c r="A41" s="22">
        <v>4</v>
      </c>
      <c r="B41" s="27" t="s">
        <v>50</v>
      </c>
      <c r="C41" s="27" t="s">
        <v>115</v>
      </c>
      <c r="D41" s="27" t="s">
        <v>40</v>
      </c>
      <c r="E41" s="28" t="s">
        <v>169</v>
      </c>
      <c r="F41" s="27" t="s">
        <v>170</v>
      </c>
      <c r="G41" s="54">
        <v>20</v>
      </c>
      <c r="H41" s="29">
        <v>5.6446759259259259E-2</v>
      </c>
      <c r="I41" s="30">
        <v>817.69696969696963</v>
      </c>
      <c r="J41" s="54">
        <v>30</v>
      </c>
      <c r="K41" s="29">
        <v>6.2847222222222221E-2</v>
      </c>
      <c r="L41" s="30">
        <v>841.97056941778635</v>
      </c>
      <c r="M41" s="3"/>
      <c r="N41" s="14"/>
      <c r="O41" s="17"/>
      <c r="P41" s="3">
        <v>21</v>
      </c>
      <c r="Q41" s="29">
        <v>7.5324074074074085E-2</v>
      </c>
      <c r="R41" s="30">
        <v>790.78409513192116</v>
      </c>
      <c r="S41" s="3">
        <v>40</v>
      </c>
      <c r="T41" s="29">
        <v>8.1759259259259254E-2</v>
      </c>
      <c r="U41" s="30">
        <v>682.33538518933062</v>
      </c>
      <c r="V41" s="3" t="s">
        <v>273</v>
      </c>
      <c r="W41" s="29">
        <v>4.8414351851851847E-2</v>
      </c>
      <c r="X41" s="30">
        <v>435.67688855646992</v>
      </c>
      <c r="Y41" s="3">
        <v>17</v>
      </c>
      <c r="Z41" s="29">
        <v>8.2199074074074077E-2</v>
      </c>
      <c r="AA41" s="30">
        <v>693.76494390288769</v>
      </c>
      <c r="AB41" s="3">
        <v>20</v>
      </c>
      <c r="AC41" s="29">
        <v>8.1504629629629635E-2</v>
      </c>
      <c r="AD41" s="30">
        <v>848.02879110093227</v>
      </c>
      <c r="AE41" s="23">
        <f t="shared" si="2"/>
        <v>5110.2576429962974</v>
      </c>
      <c r="AF41" s="28">
        <v>7</v>
      </c>
      <c r="AG41" s="28">
        <v>200000</v>
      </c>
      <c r="AH41" s="27">
        <f t="shared" si="3"/>
        <v>1400000</v>
      </c>
    </row>
    <row r="42" spans="1:34">
      <c r="A42" s="22">
        <v>5</v>
      </c>
      <c r="B42" s="27" t="s">
        <v>160</v>
      </c>
      <c r="C42" s="27" t="s">
        <v>88</v>
      </c>
      <c r="D42" s="27" t="s">
        <v>40</v>
      </c>
      <c r="E42" s="27" t="s">
        <v>161</v>
      </c>
      <c r="F42" s="27" t="s">
        <v>162</v>
      </c>
      <c r="G42" s="54">
        <v>20</v>
      </c>
      <c r="H42" s="29">
        <v>7.4756944444444445E-2</v>
      </c>
      <c r="I42" s="30">
        <v>434.18181818181802</v>
      </c>
      <c r="J42" s="54">
        <v>10</v>
      </c>
      <c r="K42" s="29">
        <v>2.585648148148148E-2</v>
      </c>
      <c r="L42" s="30">
        <v>585.18049398353389</v>
      </c>
      <c r="M42" s="3">
        <v>10</v>
      </c>
      <c r="N42" s="29">
        <v>2.9976851851851852E-2</v>
      </c>
      <c r="O42" s="30">
        <v>953.95799676898218</v>
      </c>
      <c r="P42" s="3">
        <v>21</v>
      </c>
      <c r="Q42" s="29">
        <v>6.3125000000000001E-2</v>
      </c>
      <c r="R42" s="30">
        <v>986.62207357859529</v>
      </c>
      <c r="S42" s="54"/>
      <c r="T42" s="73"/>
      <c r="U42" s="54"/>
      <c r="V42" s="54"/>
      <c r="W42" s="14"/>
      <c r="X42" s="3"/>
      <c r="Y42" s="3">
        <v>17</v>
      </c>
      <c r="Z42" s="29">
        <v>6.9467592592592595E-2</v>
      </c>
      <c r="AA42" s="30">
        <v>896.08239838146028</v>
      </c>
      <c r="AB42" s="3">
        <v>30</v>
      </c>
      <c r="AC42" s="29">
        <v>0.11304398148148148</v>
      </c>
      <c r="AD42" s="30">
        <v>892.50481914049226</v>
      </c>
      <c r="AE42" s="23">
        <f t="shared" si="2"/>
        <v>4748.5296000348826</v>
      </c>
      <c r="AF42" s="28">
        <v>6</v>
      </c>
      <c r="AG42" s="28">
        <v>200000</v>
      </c>
      <c r="AH42" s="27">
        <f t="shared" si="3"/>
        <v>1200000</v>
      </c>
    </row>
    <row r="43" spans="1:34">
      <c r="A43" s="22">
        <v>6</v>
      </c>
      <c r="B43" s="27" t="s">
        <v>154</v>
      </c>
      <c r="C43" s="27" t="s">
        <v>51</v>
      </c>
      <c r="D43" s="27" t="s">
        <v>40</v>
      </c>
      <c r="E43" s="28" t="s">
        <v>155</v>
      </c>
      <c r="F43" s="27" t="s">
        <v>156</v>
      </c>
      <c r="G43" s="54">
        <v>20</v>
      </c>
      <c r="H43" s="29">
        <v>5.6226851851851854E-2</v>
      </c>
      <c r="I43" s="30">
        <v>822.30303030303014</v>
      </c>
      <c r="J43" s="54">
        <v>10</v>
      </c>
      <c r="K43" s="29">
        <v>2.2395833333333334E-2</v>
      </c>
      <c r="L43" s="30">
        <v>774.54084863837863</v>
      </c>
      <c r="M43" s="3">
        <v>10</v>
      </c>
      <c r="N43" s="29">
        <v>3.3113425925925928E-2</v>
      </c>
      <c r="O43" s="30">
        <v>844.50726978998375</v>
      </c>
      <c r="P43" s="3">
        <v>21</v>
      </c>
      <c r="Q43" s="29">
        <v>7.5312500000000004E-2</v>
      </c>
      <c r="R43" s="30">
        <v>790.96989966555191</v>
      </c>
      <c r="S43" s="54"/>
      <c r="T43" s="73"/>
      <c r="U43" s="54"/>
      <c r="V43" s="54"/>
      <c r="W43" s="14"/>
      <c r="X43" s="17"/>
      <c r="Y43" s="3">
        <v>17</v>
      </c>
      <c r="Z43" s="29">
        <v>8.6249999999999993E-2</v>
      </c>
      <c r="AA43" s="30">
        <v>629.39120838697841</v>
      </c>
      <c r="AB43" s="3">
        <v>10</v>
      </c>
      <c r="AC43" s="29">
        <v>3.8391203703703698E-2</v>
      </c>
      <c r="AD43" s="30">
        <v>774.65829331363148</v>
      </c>
      <c r="AE43" s="23">
        <f t="shared" si="2"/>
        <v>4636.3705500975548</v>
      </c>
      <c r="AF43" s="28">
        <v>6</v>
      </c>
      <c r="AG43" s="28">
        <v>200000</v>
      </c>
      <c r="AH43" s="27">
        <f t="shared" si="3"/>
        <v>1200000</v>
      </c>
    </row>
    <row r="44" spans="1:34">
      <c r="A44" s="22">
        <v>7</v>
      </c>
      <c r="B44" s="27" t="s">
        <v>171</v>
      </c>
      <c r="C44" s="27" t="s">
        <v>172</v>
      </c>
      <c r="D44" s="27" t="s">
        <v>81</v>
      </c>
      <c r="E44" s="28" t="s">
        <v>173</v>
      </c>
      <c r="F44" s="27" t="s">
        <v>174</v>
      </c>
      <c r="G44" s="54">
        <v>10</v>
      </c>
      <c r="H44" s="29">
        <v>3.7905092592592594E-2</v>
      </c>
      <c r="I44" s="30">
        <v>366.58354114713188</v>
      </c>
      <c r="J44" s="54">
        <v>10</v>
      </c>
      <c r="K44" s="29">
        <v>2.75E-2</v>
      </c>
      <c r="L44" s="30">
        <v>495.25015832805576</v>
      </c>
      <c r="M44" s="3">
        <v>10</v>
      </c>
      <c r="N44" s="29">
        <v>3.1863425925925927E-2</v>
      </c>
      <c r="O44" s="30">
        <v>888.12600969305322</v>
      </c>
      <c r="P44" s="3">
        <v>21</v>
      </c>
      <c r="Q44" s="29">
        <v>6.5011574074074083E-2</v>
      </c>
      <c r="R44" s="30">
        <v>956.33593459680412</v>
      </c>
      <c r="S44" s="3"/>
      <c r="T44" s="73"/>
      <c r="U44" s="54"/>
      <c r="V44" s="54"/>
      <c r="W44" s="73"/>
      <c r="X44" s="17"/>
      <c r="Y44" s="3">
        <v>17</v>
      </c>
      <c r="Z44" s="29">
        <v>7.7337962962962969E-2</v>
      </c>
      <c r="AA44" s="30">
        <v>771.013426521979</v>
      </c>
      <c r="AB44" s="3">
        <v>20</v>
      </c>
      <c r="AC44" s="29">
        <v>7.1435185185185185E-2</v>
      </c>
      <c r="AD44" s="30">
        <v>990.34843775560262</v>
      </c>
      <c r="AE44" s="23">
        <f t="shared" si="2"/>
        <v>4467.6575080426264</v>
      </c>
      <c r="AF44" s="28">
        <v>6</v>
      </c>
      <c r="AG44" s="28">
        <v>200000</v>
      </c>
      <c r="AH44" s="27">
        <f t="shared" si="3"/>
        <v>1200000</v>
      </c>
    </row>
    <row r="45" spans="1:34">
      <c r="A45" s="22">
        <v>8</v>
      </c>
      <c r="B45" s="27" t="s">
        <v>148</v>
      </c>
      <c r="C45" s="27" t="s">
        <v>149</v>
      </c>
      <c r="D45" s="27" t="s">
        <v>40</v>
      </c>
      <c r="E45" s="28" t="s">
        <v>150</v>
      </c>
      <c r="F45" s="27"/>
      <c r="G45" s="3"/>
      <c r="H45" s="14"/>
      <c r="I45" s="54"/>
      <c r="J45" s="54"/>
      <c r="K45" s="14"/>
      <c r="L45" s="3"/>
      <c r="M45" s="3"/>
      <c r="N45" s="14"/>
      <c r="O45" s="17"/>
      <c r="P45" s="3">
        <v>21</v>
      </c>
      <c r="Q45" s="29">
        <v>6.5324074074074076E-2</v>
      </c>
      <c r="R45" s="30">
        <v>951.31921218877744</v>
      </c>
      <c r="S45" s="3"/>
      <c r="T45" s="14"/>
      <c r="U45" s="17"/>
      <c r="V45" s="3" t="s">
        <v>278</v>
      </c>
      <c r="W45" s="29">
        <v>7.0891203703703706E-2</v>
      </c>
      <c r="X45" s="30">
        <v>827.07774798927596</v>
      </c>
      <c r="Y45" s="3">
        <v>17</v>
      </c>
      <c r="Z45" s="29">
        <v>7.4699074074074071E-2</v>
      </c>
      <c r="AA45" s="30">
        <v>812.94831708662878</v>
      </c>
      <c r="AB45" s="3">
        <v>20</v>
      </c>
      <c r="AC45" s="29">
        <v>7.075231481481481E-2</v>
      </c>
      <c r="AD45" s="30">
        <v>1000</v>
      </c>
      <c r="AE45" s="23">
        <f t="shared" si="2"/>
        <v>3591.3452772646824</v>
      </c>
      <c r="AF45" s="28">
        <v>4</v>
      </c>
      <c r="AG45" s="28">
        <v>200000</v>
      </c>
      <c r="AH45" s="27">
        <f t="shared" si="3"/>
        <v>800000</v>
      </c>
    </row>
    <row r="46" spans="1:34">
      <c r="A46" s="22">
        <v>9</v>
      </c>
      <c r="B46" s="27" t="s">
        <v>151</v>
      </c>
      <c r="C46" s="27" t="s">
        <v>39</v>
      </c>
      <c r="D46" s="27" t="s">
        <v>40</v>
      </c>
      <c r="E46" s="27" t="s">
        <v>152</v>
      </c>
      <c r="F46" s="27" t="s">
        <v>153</v>
      </c>
      <c r="G46" s="3">
        <v>20</v>
      </c>
      <c r="H46" s="29">
        <v>4.8506944444444443E-2</v>
      </c>
      <c r="I46" s="30">
        <v>984</v>
      </c>
      <c r="J46" s="3">
        <v>30</v>
      </c>
      <c r="K46" s="29">
        <v>6.4166666666666664E-2</v>
      </c>
      <c r="L46" s="30">
        <v>817.65834932821497</v>
      </c>
      <c r="M46" s="3">
        <v>10</v>
      </c>
      <c r="N46" s="29">
        <v>3.4953703703703702E-2</v>
      </c>
      <c r="O46" s="30">
        <v>780.29079159935372</v>
      </c>
      <c r="P46" s="3">
        <v>21</v>
      </c>
      <c r="Q46" s="29">
        <v>7.1400462962962971E-2</v>
      </c>
      <c r="R46" s="30">
        <v>853.77183203270147</v>
      </c>
      <c r="S46" s="54"/>
      <c r="T46" s="73"/>
      <c r="U46" s="54"/>
      <c r="V46" s="54"/>
      <c r="W46" s="14"/>
      <c r="X46" s="17"/>
      <c r="Y46" s="3"/>
      <c r="Z46" s="14"/>
      <c r="AA46" s="3"/>
      <c r="AB46" s="3"/>
      <c r="AC46" s="14"/>
      <c r="AD46" s="3"/>
      <c r="AE46" s="23">
        <f t="shared" si="2"/>
        <v>3435.72097296027</v>
      </c>
      <c r="AF46" s="28">
        <v>4</v>
      </c>
      <c r="AG46" s="28">
        <v>200000</v>
      </c>
      <c r="AH46" s="27">
        <f t="shared" si="3"/>
        <v>800000</v>
      </c>
    </row>
    <row r="47" spans="1:34">
      <c r="A47" s="22">
        <v>10</v>
      </c>
      <c r="B47" s="27" t="s">
        <v>133</v>
      </c>
      <c r="C47" s="27" t="s">
        <v>80</v>
      </c>
      <c r="D47" s="27" t="s">
        <v>81</v>
      </c>
      <c r="E47" s="28" t="s">
        <v>134</v>
      </c>
      <c r="F47" s="27" t="s">
        <v>135</v>
      </c>
      <c r="G47" s="54"/>
      <c r="H47" s="73"/>
      <c r="I47" s="54"/>
      <c r="J47" s="54"/>
      <c r="K47" s="14"/>
      <c r="L47" s="17"/>
      <c r="M47" s="3"/>
      <c r="N47" s="14"/>
      <c r="O47" s="17"/>
      <c r="P47" s="3">
        <v>10</v>
      </c>
      <c r="Q47" s="29">
        <v>3.2534722222222222E-2</v>
      </c>
      <c r="R47" s="30">
        <v>649.20711196540128</v>
      </c>
      <c r="S47" s="3">
        <v>40</v>
      </c>
      <c r="T47" s="29">
        <v>8.1597222222222224E-2</v>
      </c>
      <c r="U47" s="30">
        <v>684.94683827644099</v>
      </c>
      <c r="V47" s="3" t="s">
        <v>278</v>
      </c>
      <c r="W47" s="29">
        <v>7.1226851851851847E-2</v>
      </c>
      <c r="X47" s="30">
        <v>821.5243201838374</v>
      </c>
      <c r="Y47" s="3">
        <v>17</v>
      </c>
      <c r="Z47" s="29">
        <v>8.2511574074074071E-2</v>
      </c>
      <c r="AA47" s="30">
        <v>688.79897002023199</v>
      </c>
      <c r="AB47" s="3"/>
      <c r="AC47" s="14"/>
      <c r="AD47" s="17"/>
      <c r="AE47" s="23">
        <f t="shared" si="2"/>
        <v>2844.4772404459118</v>
      </c>
      <c r="AF47" s="28">
        <v>4</v>
      </c>
      <c r="AG47" s="28">
        <v>200000</v>
      </c>
      <c r="AH47" s="27">
        <f t="shared" si="3"/>
        <v>800000</v>
      </c>
    </row>
    <row r="48" spans="1:34">
      <c r="A48" s="22">
        <v>11</v>
      </c>
      <c r="B48" s="27" t="s">
        <v>139</v>
      </c>
      <c r="C48" s="27" t="s">
        <v>142</v>
      </c>
      <c r="D48" s="27" t="s">
        <v>40</v>
      </c>
      <c r="E48" s="28" t="s">
        <v>143</v>
      </c>
      <c r="F48" s="27" t="s">
        <v>144</v>
      </c>
      <c r="G48" s="54"/>
      <c r="H48" s="73"/>
      <c r="I48" s="54"/>
      <c r="J48" s="54">
        <v>30</v>
      </c>
      <c r="K48" s="29">
        <v>7.149305555555556E-2</v>
      </c>
      <c r="L48" s="30">
        <v>682.66154830454241</v>
      </c>
      <c r="M48" s="3"/>
      <c r="N48" s="14"/>
      <c r="O48" s="3"/>
      <c r="P48" s="3">
        <v>10</v>
      </c>
      <c r="Q48" s="29">
        <v>3.8263888888888889E-2</v>
      </c>
      <c r="R48" s="30">
        <v>411.34070158577595</v>
      </c>
      <c r="S48" s="3">
        <v>40</v>
      </c>
      <c r="T48" s="29">
        <v>7.9259259259259265E-2</v>
      </c>
      <c r="U48" s="30">
        <v>722.62637567617992</v>
      </c>
      <c r="V48" s="3" t="s">
        <v>278</v>
      </c>
      <c r="W48" s="29">
        <v>8.3622685185185175E-2</v>
      </c>
      <c r="X48" s="30">
        <v>616.4304864036767</v>
      </c>
      <c r="Y48" s="3">
        <v>17</v>
      </c>
      <c r="Z48" s="29">
        <v>0.10886574074074074</v>
      </c>
      <c r="AA48" s="30">
        <v>270.00183924958645</v>
      </c>
      <c r="AB48" s="3"/>
      <c r="AC48" s="14"/>
      <c r="AD48" s="17"/>
      <c r="AE48" s="23">
        <f t="shared" si="2"/>
        <v>2703.0609512197611</v>
      </c>
      <c r="AF48" s="28">
        <v>5</v>
      </c>
      <c r="AG48" s="28">
        <v>200000</v>
      </c>
      <c r="AH48" s="27">
        <f t="shared" si="3"/>
        <v>1000000</v>
      </c>
    </row>
    <row r="49" spans="1:34">
      <c r="A49" s="22">
        <v>12</v>
      </c>
      <c r="B49" s="27" t="s">
        <v>188</v>
      </c>
      <c r="C49" s="27" t="s">
        <v>189</v>
      </c>
      <c r="D49" s="27" t="s">
        <v>81</v>
      </c>
      <c r="E49" s="28" t="s">
        <v>190</v>
      </c>
      <c r="F49" s="27" t="s">
        <v>191</v>
      </c>
      <c r="G49" s="54"/>
      <c r="H49" s="73"/>
      <c r="I49" s="54"/>
      <c r="J49" s="54">
        <v>30</v>
      </c>
      <c r="K49" s="29">
        <v>6.4201388888888891E-2</v>
      </c>
      <c r="L49" s="30">
        <v>817.01855406269976</v>
      </c>
      <c r="M49" s="3"/>
      <c r="N49" s="14"/>
      <c r="O49" s="3"/>
      <c r="P49" s="3"/>
      <c r="Q49" s="14"/>
      <c r="R49" s="17"/>
      <c r="S49" s="3">
        <v>40</v>
      </c>
      <c r="T49" s="29">
        <v>6.7384259259259269E-2</v>
      </c>
      <c r="U49" s="30">
        <v>914.00858048871476</v>
      </c>
      <c r="V49" s="3" t="s">
        <v>278</v>
      </c>
      <c r="W49" s="29">
        <v>6.670138888888888E-2</v>
      </c>
      <c r="X49" s="30">
        <v>896.39984680199132</v>
      </c>
      <c r="Y49" s="3"/>
      <c r="Z49" s="14"/>
      <c r="AA49" s="3"/>
      <c r="AB49" s="3"/>
      <c r="AC49" s="14"/>
      <c r="AD49" s="17"/>
      <c r="AE49" s="23">
        <f t="shared" si="2"/>
        <v>2627.4269813534056</v>
      </c>
      <c r="AF49" s="28">
        <v>4</v>
      </c>
      <c r="AG49" s="28">
        <v>200000</v>
      </c>
      <c r="AH49" s="27">
        <f t="shared" si="3"/>
        <v>800000</v>
      </c>
    </row>
    <row r="50" spans="1:34">
      <c r="A50" s="22">
        <v>13</v>
      </c>
      <c r="B50" s="27" t="s">
        <v>179</v>
      </c>
      <c r="C50" s="27" t="s">
        <v>55</v>
      </c>
      <c r="D50" s="27" t="s">
        <v>40</v>
      </c>
      <c r="E50" s="28" t="s">
        <v>180</v>
      </c>
      <c r="F50" s="27" t="s">
        <v>181</v>
      </c>
      <c r="G50" s="54"/>
      <c r="H50" s="73"/>
      <c r="I50" s="54"/>
      <c r="J50" s="54">
        <v>10</v>
      </c>
      <c r="K50" s="29">
        <v>3.1886574074074074E-2</v>
      </c>
      <c r="L50" s="30">
        <v>255.22482583913853</v>
      </c>
      <c r="M50" s="3"/>
      <c r="N50" s="14"/>
      <c r="O50" s="3"/>
      <c r="P50" s="3">
        <v>42</v>
      </c>
      <c r="Q50" s="29">
        <v>0.14197916666666666</v>
      </c>
      <c r="R50" s="30">
        <v>939.48301201694483</v>
      </c>
      <c r="S50" s="3">
        <v>40</v>
      </c>
      <c r="T50" s="29">
        <v>9.3564814814814823E-2</v>
      </c>
      <c r="U50" s="30">
        <v>492.07237455698572</v>
      </c>
      <c r="V50" s="3" t="s">
        <v>278</v>
      </c>
      <c r="W50" s="29">
        <v>7.7731481481481471E-2</v>
      </c>
      <c r="X50" s="30">
        <v>713.90271926464948</v>
      </c>
      <c r="Y50" s="3"/>
      <c r="Z50" s="14"/>
      <c r="AA50" s="17"/>
      <c r="AB50" s="3"/>
      <c r="AC50" s="14"/>
      <c r="AD50" s="3"/>
      <c r="AE50" s="23">
        <f t="shared" si="2"/>
        <v>2400.6829316777184</v>
      </c>
      <c r="AF50" s="28">
        <v>4</v>
      </c>
      <c r="AG50" s="28">
        <v>200000</v>
      </c>
      <c r="AH50" s="27">
        <f t="shared" si="3"/>
        <v>800000</v>
      </c>
    </row>
    <row r="51" spans="1:34">
      <c r="A51" s="22">
        <v>14</v>
      </c>
      <c r="B51" s="27" t="s">
        <v>139</v>
      </c>
      <c r="C51" s="27" t="s">
        <v>76</v>
      </c>
      <c r="D51" s="27" t="s">
        <v>40</v>
      </c>
      <c r="E51" s="28" t="s">
        <v>140</v>
      </c>
      <c r="F51" s="27" t="s">
        <v>141</v>
      </c>
      <c r="G51" s="54"/>
      <c r="H51" s="73"/>
      <c r="I51" s="54"/>
      <c r="J51" s="54"/>
      <c r="K51" s="14"/>
      <c r="L51" s="17"/>
      <c r="M51" s="3">
        <v>20</v>
      </c>
      <c r="N51" s="29">
        <v>7.0729166666666662E-2</v>
      </c>
      <c r="O51" s="30">
        <v>678.13108371187548</v>
      </c>
      <c r="P51" s="3">
        <v>21</v>
      </c>
      <c r="Q51" s="29">
        <v>7.0520833333333324E-2</v>
      </c>
      <c r="R51" s="30">
        <v>867.89297658862893</v>
      </c>
      <c r="S51" s="3"/>
      <c r="T51" s="14"/>
      <c r="U51" s="54"/>
      <c r="V51" s="54"/>
      <c r="W51" s="14"/>
      <c r="X51" s="17"/>
      <c r="Y51" s="3">
        <v>10</v>
      </c>
      <c r="Z51" s="29">
        <v>5.1157407407407408E-2</v>
      </c>
      <c r="AA51" s="30">
        <v>837.75966342361289</v>
      </c>
      <c r="AB51" s="3"/>
      <c r="AC51" s="14"/>
      <c r="AD51" s="17"/>
      <c r="AE51" s="23">
        <f t="shared" si="2"/>
        <v>2383.7837237241174</v>
      </c>
      <c r="AF51" s="28">
        <v>3</v>
      </c>
      <c r="AG51" s="28">
        <v>200000</v>
      </c>
      <c r="AH51" s="27">
        <f t="shared" si="3"/>
        <v>600000</v>
      </c>
    </row>
    <row r="52" spans="1:34">
      <c r="A52" s="22">
        <v>15</v>
      </c>
      <c r="B52" s="27" t="s">
        <v>182</v>
      </c>
      <c r="C52" s="27" t="s">
        <v>172</v>
      </c>
      <c r="D52" s="27" t="s">
        <v>183</v>
      </c>
      <c r="E52" s="28" t="s">
        <v>184</v>
      </c>
      <c r="F52" s="27" t="s">
        <v>185</v>
      </c>
      <c r="G52" s="54">
        <v>30</v>
      </c>
      <c r="H52" s="29">
        <v>8.458333333333333E-2</v>
      </c>
      <c r="I52" s="30">
        <v>738.91285591026758</v>
      </c>
      <c r="J52" s="54">
        <v>30</v>
      </c>
      <c r="K52" s="29">
        <v>6.9074074074074079E-2</v>
      </c>
      <c r="L52" s="30">
        <v>727.23395180208979</v>
      </c>
      <c r="M52" s="3"/>
      <c r="N52" s="14"/>
      <c r="O52" s="3"/>
      <c r="P52" s="3">
        <v>21</v>
      </c>
      <c r="Q52" s="29">
        <v>8.519675925925925E-2</v>
      </c>
      <c r="R52" s="30">
        <v>632.29282794500193</v>
      </c>
      <c r="S52" s="3"/>
      <c r="T52" s="73"/>
      <c r="U52" s="54"/>
      <c r="V52" s="54"/>
      <c r="W52" s="73"/>
      <c r="X52" s="17"/>
      <c r="Y52" s="3"/>
      <c r="Z52" s="14"/>
      <c r="AA52" s="17"/>
      <c r="AB52" s="3"/>
      <c r="AC52" s="14"/>
      <c r="AD52" s="3"/>
      <c r="AE52" s="23">
        <f t="shared" si="2"/>
        <v>2098.4396356573593</v>
      </c>
      <c r="AF52" s="28">
        <v>3</v>
      </c>
      <c r="AG52" s="28">
        <v>200000</v>
      </c>
      <c r="AH52" s="27">
        <f t="shared" si="3"/>
        <v>600000</v>
      </c>
    </row>
    <row r="53" spans="1:34">
      <c r="A53" s="22">
        <v>16</v>
      </c>
      <c r="B53" s="27" t="s">
        <v>175</v>
      </c>
      <c r="C53" s="27" t="s">
        <v>176</v>
      </c>
      <c r="D53" s="27" t="s">
        <v>40</v>
      </c>
      <c r="E53" s="28" t="s">
        <v>177</v>
      </c>
      <c r="F53" s="27" t="s">
        <v>178</v>
      </c>
      <c r="G53" s="54">
        <v>30</v>
      </c>
      <c r="H53" s="29">
        <v>0.13130787037037037</v>
      </c>
      <c r="I53" s="30">
        <v>42.277825711820597</v>
      </c>
      <c r="J53" s="54">
        <v>30</v>
      </c>
      <c r="K53" s="29">
        <v>0.10157407407407408</v>
      </c>
      <c r="L53" s="30">
        <v>128.38558328001693</v>
      </c>
      <c r="M53" s="3">
        <v>20</v>
      </c>
      <c r="N53" s="29">
        <v>8.2013888888888886E-2</v>
      </c>
      <c r="O53" s="30">
        <v>467.22907203114869</v>
      </c>
      <c r="P53" s="3">
        <v>10</v>
      </c>
      <c r="Q53" s="29">
        <v>4.1562500000000002E-2</v>
      </c>
      <c r="R53" s="30">
        <v>274.38731379144633</v>
      </c>
      <c r="S53" s="3">
        <v>60</v>
      </c>
      <c r="T53" s="29">
        <v>0.11802083333333334</v>
      </c>
      <c r="U53" s="30">
        <v>733.76381472743083</v>
      </c>
      <c r="V53" s="3" t="s">
        <v>278</v>
      </c>
      <c r="W53" s="29">
        <v>9.3541666666666648E-2</v>
      </c>
      <c r="X53" s="30">
        <v>452.3171198774416</v>
      </c>
      <c r="Y53" s="3"/>
      <c r="Z53" s="14"/>
      <c r="AA53" s="3"/>
      <c r="AB53" s="3"/>
      <c r="AC53" s="14"/>
      <c r="AD53" s="3"/>
      <c r="AE53" s="23">
        <f t="shared" si="2"/>
        <v>2098.3607294193048</v>
      </c>
      <c r="AF53" s="28">
        <v>6</v>
      </c>
      <c r="AG53" s="28">
        <v>200000</v>
      </c>
      <c r="AH53" s="27">
        <f t="shared" si="3"/>
        <v>1200000</v>
      </c>
    </row>
    <row r="54" spans="1:34">
      <c r="A54" s="22">
        <v>17</v>
      </c>
      <c r="B54" s="27" t="s">
        <v>166</v>
      </c>
      <c r="C54" s="27" t="s">
        <v>76</v>
      </c>
      <c r="D54" s="27" t="s">
        <v>40</v>
      </c>
      <c r="E54" s="28" t="s">
        <v>167</v>
      </c>
      <c r="F54" s="27" t="s">
        <v>168</v>
      </c>
      <c r="G54" s="54">
        <v>20</v>
      </c>
      <c r="H54" s="29">
        <v>5.6307870370370362E-2</v>
      </c>
      <c r="I54" s="30">
        <v>820.60606060606074</v>
      </c>
      <c r="J54" s="54"/>
      <c r="K54" s="14"/>
      <c r="L54" s="3"/>
      <c r="M54" s="3"/>
      <c r="N54" s="14"/>
      <c r="O54" s="3"/>
      <c r="P54" s="3">
        <v>21</v>
      </c>
      <c r="Q54" s="29">
        <v>8.2789351851851864E-2</v>
      </c>
      <c r="R54" s="30">
        <v>670.94017094017079</v>
      </c>
      <c r="S54" s="54"/>
      <c r="T54" s="73"/>
      <c r="U54" s="54"/>
      <c r="V54" s="54"/>
      <c r="W54" s="14"/>
      <c r="X54" s="17"/>
      <c r="Y54" s="3">
        <v>17</v>
      </c>
      <c r="Z54" s="29">
        <v>9.5868055555555554E-2</v>
      </c>
      <c r="AA54" s="30">
        <v>476.54956777634737</v>
      </c>
      <c r="AB54" s="3"/>
      <c r="AC54" s="14"/>
      <c r="AD54" s="3"/>
      <c r="AE54" s="23">
        <f t="shared" si="2"/>
        <v>1968.0957993225788</v>
      </c>
      <c r="AF54" s="28">
        <v>3</v>
      </c>
      <c r="AG54" s="28">
        <v>200000</v>
      </c>
      <c r="AH54" s="27">
        <f t="shared" si="3"/>
        <v>600000</v>
      </c>
    </row>
    <row r="55" spans="1:34">
      <c r="A55" s="22">
        <v>18</v>
      </c>
      <c r="B55" s="27" t="s">
        <v>136</v>
      </c>
      <c r="C55" s="27" t="s">
        <v>55</v>
      </c>
      <c r="D55" s="27" t="s">
        <v>40</v>
      </c>
      <c r="E55" s="28" t="s">
        <v>137</v>
      </c>
      <c r="F55" s="27" t="s">
        <v>138</v>
      </c>
      <c r="G55" s="54">
        <v>20</v>
      </c>
      <c r="H55" s="55">
        <v>7.6875000000000013E-2</v>
      </c>
      <c r="I55" s="56">
        <v>389.81818181818142</v>
      </c>
      <c r="J55" s="54"/>
      <c r="K55" s="14"/>
      <c r="L55" s="17"/>
      <c r="M55" s="3"/>
      <c r="N55" s="14"/>
      <c r="O55" s="3"/>
      <c r="P55" s="3">
        <v>10</v>
      </c>
      <c r="Q55" s="29">
        <v>3.4328703703703702E-2</v>
      </c>
      <c r="R55" s="30">
        <v>574.72369053339742</v>
      </c>
      <c r="S55" s="3"/>
      <c r="T55" s="14"/>
      <c r="U55" s="54"/>
      <c r="V55" s="54"/>
      <c r="W55" s="14"/>
      <c r="X55" s="17"/>
      <c r="Y55" s="3"/>
      <c r="Z55" s="14"/>
      <c r="AA55" s="17"/>
      <c r="AB55" s="3">
        <v>20</v>
      </c>
      <c r="AC55" s="29">
        <v>9.3206018518518521E-2</v>
      </c>
      <c r="AD55" s="30">
        <v>682.64354654016017</v>
      </c>
      <c r="AE55" s="23">
        <f t="shared" si="2"/>
        <v>1647.1854188917391</v>
      </c>
      <c r="AF55" s="28">
        <v>3</v>
      </c>
      <c r="AG55" s="28">
        <v>200000</v>
      </c>
      <c r="AH55" s="27">
        <f t="shared" si="3"/>
        <v>600000</v>
      </c>
    </row>
    <row r="56" spans="1:34">
      <c r="A56" s="22">
        <v>19</v>
      </c>
      <c r="B56" s="27" t="s">
        <v>157</v>
      </c>
      <c r="C56" s="27" t="s">
        <v>158</v>
      </c>
      <c r="D56" s="27" t="s">
        <v>40</v>
      </c>
      <c r="E56" s="28" t="s">
        <v>159</v>
      </c>
      <c r="F56" s="27"/>
      <c r="G56" s="54"/>
      <c r="H56" s="73"/>
      <c r="I56" s="54"/>
      <c r="J56" s="54"/>
      <c r="K56" s="14"/>
      <c r="L56" s="17"/>
      <c r="M56" s="3"/>
      <c r="N56" s="14"/>
      <c r="O56" s="17"/>
      <c r="P56" s="3">
        <v>10</v>
      </c>
      <c r="Q56" s="29">
        <v>4.1782407407407407E-2</v>
      </c>
      <c r="R56" s="30">
        <v>265.257087938491</v>
      </c>
      <c r="S56" s="54">
        <v>40</v>
      </c>
      <c r="T56" s="29">
        <v>9.1192129629629637E-2</v>
      </c>
      <c r="U56" s="30">
        <v>530.31150904681954</v>
      </c>
      <c r="V56" s="3" t="s">
        <v>278</v>
      </c>
      <c r="W56" s="29">
        <v>8.958333333333332E-2</v>
      </c>
      <c r="X56" s="30">
        <v>517.80926847950968</v>
      </c>
      <c r="Y56" s="3"/>
      <c r="Z56" s="14"/>
      <c r="AA56" s="3"/>
      <c r="AB56" s="3"/>
      <c r="AC56" s="14"/>
      <c r="AD56" s="3"/>
      <c r="AE56" s="23">
        <f t="shared" si="2"/>
        <v>1313.3778654648202</v>
      </c>
      <c r="AF56" s="28">
        <v>3</v>
      </c>
      <c r="AG56" s="28">
        <v>200000</v>
      </c>
      <c r="AH56" s="27">
        <f t="shared" si="3"/>
        <v>600000</v>
      </c>
    </row>
    <row r="57" spans="1:34">
      <c r="A57" s="22">
        <v>20</v>
      </c>
      <c r="B57" s="27" t="s">
        <v>163</v>
      </c>
      <c r="C57" s="27" t="s">
        <v>149</v>
      </c>
      <c r="D57" s="27" t="s">
        <v>40</v>
      </c>
      <c r="E57" s="28" t="s">
        <v>164</v>
      </c>
      <c r="F57" s="27" t="s">
        <v>165</v>
      </c>
      <c r="G57" s="54">
        <v>10</v>
      </c>
      <c r="H57" s="29">
        <v>3.982638888888889E-2</v>
      </c>
      <c r="I57" s="30">
        <v>283.79052369077272</v>
      </c>
      <c r="J57" s="54"/>
      <c r="K57" s="14"/>
      <c r="L57" s="17"/>
      <c r="M57" s="3">
        <v>20</v>
      </c>
      <c r="N57" s="29">
        <v>8.6296296296296301E-2</v>
      </c>
      <c r="O57" s="30">
        <v>387.19446247025746</v>
      </c>
      <c r="P57" s="3"/>
      <c r="Q57" s="14"/>
      <c r="R57" s="17"/>
      <c r="S57" s="54"/>
      <c r="T57" s="73"/>
      <c r="U57" s="54"/>
      <c r="V57" s="54"/>
      <c r="W57" s="14"/>
      <c r="X57" s="17"/>
      <c r="Y57" s="3">
        <v>17</v>
      </c>
      <c r="Z57" s="29">
        <v>9.5856481481481473E-2</v>
      </c>
      <c r="AA57" s="30">
        <v>476.73349273496422</v>
      </c>
      <c r="AB57" s="3"/>
      <c r="AC57" s="14"/>
      <c r="AD57" s="17"/>
      <c r="AE57" s="23">
        <f t="shared" si="2"/>
        <v>1147.7184788959944</v>
      </c>
      <c r="AF57" s="28">
        <v>3</v>
      </c>
      <c r="AG57" s="28">
        <v>200000</v>
      </c>
      <c r="AH57" s="27">
        <f t="shared" si="3"/>
        <v>600000</v>
      </c>
    </row>
    <row r="58" spans="1:34">
      <c r="A58" s="33"/>
      <c r="B58" s="4"/>
      <c r="C58" s="4"/>
      <c r="D58" s="4"/>
      <c r="E58" s="4"/>
      <c r="F58" s="5"/>
      <c r="G58" s="54"/>
      <c r="H58" s="73"/>
      <c r="I58" s="54"/>
      <c r="J58" s="54"/>
      <c r="K58" s="14"/>
      <c r="L58" s="3"/>
      <c r="M58" s="3"/>
      <c r="N58" s="14"/>
      <c r="O58" s="3"/>
      <c r="P58" s="3"/>
      <c r="Q58" s="14"/>
      <c r="R58" s="17"/>
      <c r="S58" s="3"/>
      <c r="T58" s="14"/>
      <c r="U58" s="3"/>
      <c r="V58" s="3"/>
      <c r="W58" s="14"/>
      <c r="X58" s="3"/>
      <c r="Y58" s="3"/>
      <c r="Z58" s="14"/>
      <c r="AA58" s="17"/>
      <c r="AB58" s="3"/>
      <c r="AC58" s="14"/>
      <c r="AD58" s="3"/>
      <c r="AE58" s="23"/>
      <c r="AF58" s="28"/>
      <c r="AG58" s="28"/>
      <c r="AH58" s="27"/>
    </row>
    <row r="59" spans="1:34">
      <c r="A59" s="33"/>
      <c r="B59" s="4"/>
      <c r="C59" s="4"/>
      <c r="D59" s="4"/>
      <c r="E59" s="4"/>
      <c r="F59" s="5"/>
      <c r="G59" s="54"/>
      <c r="H59" s="73"/>
      <c r="I59" s="54"/>
      <c r="J59" s="54"/>
      <c r="K59" s="14"/>
      <c r="L59" s="3"/>
      <c r="M59" s="3"/>
      <c r="N59" s="14"/>
      <c r="O59" s="3"/>
      <c r="P59" s="3"/>
      <c r="Q59" s="14"/>
      <c r="R59" s="17"/>
      <c r="S59" s="3"/>
      <c r="T59" s="14"/>
      <c r="U59" s="3"/>
      <c r="V59" s="3"/>
      <c r="W59" s="14"/>
      <c r="X59" s="3"/>
      <c r="Y59" s="3"/>
      <c r="Z59" s="14"/>
      <c r="AA59" s="17"/>
      <c r="AB59" s="3"/>
      <c r="AC59" s="14"/>
      <c r="AD59" s="3"/>
      <c r="AE59" s="23"/>
      <c r="AF59" s="28"/>
      <c r="AG59" s="28"/>
      <c r="AH59" s="27"/>
    </row>
    <row r="60" spans="1:34" ht="15.6">
      <c r="A60" s="33"/>
      <c r="B60" s="20" t="s">
        <v>16</v>
      </c>
      <c r="C60" s="4"/>
      <c r="D60" s="4"/>
      <c r="E60" s="4"/>
      <c r="F60" s="5"/>
      <c r="G60" s="54"/>
      <c r="H60" s="73"/>
      <c r="I60" s="54"/>
      <c r="J60" s="54"/>
      <c r="K60" s="14"/>
      <c r="L60" s="3"/>
      <c r="M60" s="3"/>
      <c r="N60" s="14"/>
      <c r="O60" s="3"/>
      <c r="P60" s="3"/>
      <c r="Q60" s="14"/>
      <c r="R60" s="3"/>
      <c r="S60" s="3"/>
      <c r="T60" s="14"/>
      <c r="U60" s="3"/>
      <c r="V60" s="3"/>
      <c r="W60" s="14"/>
      <c r="X60" s="3"/>
      <c r="Y60" s="3"/>
      <c r="Z60" s="14"/>
      <c r="AA60" s="3"/>
      <c r="AB60" s="3"/>
      <c r="AC60" s="14"/>
      <c r="AD60" s="3"/>
      <c r="AE60" s="33"/>
      <c r="AF60" s="28"/>
      <c r="AG60" s="28"/>
      <c r="AH60" s="27"/>
    </row>
    <row r="61" spans="1:34">
      <c r="A61" s="33"/>
      <c r="B61" s="8" t="s">
        <v>11</v>
      </c>
      <c r="C61" s="4"/>
      <c r="D61" s="4"/>
      <c r="E61" s="4"/>
      <c r="F61" s="5"/>
      <c r="G61" s="54"/>
      <c r="H61" s="73"/>
      <c r="I61" s="54"/>
      <c r="J61" s="54"/>
      <c r="K61" s="14"/>
      <c r="L61" s="3"/>
      <c r="M61" s="3"/>
      <c r="N61" s="14"/>
      <c r="O61" s="3"/>
      <c r="P61" s="3"/>
      <c r="Q61" s="14"/>
      <c r="R61" s="3"/>
      <c r="S61" s="3"/>
      <c r="T61" s="14"/>
      <c r="U61" s="3"/>
      <c r="V61" s="3"/>
      <c r="W61" s="14"/>
      <c r="X61" s="3"/>
      <c r="Y61" s="3"/>
      <c r="Z61" s="14"/>
      <c r="AA61" s="3"/>
      <c r="AB61" s="3"/>
      <c r="AC61" s="14"/>
      <c r="AD61" s="3"/>
      <c r="AE61" s="33"/>
      <c r="AF61" s="28"/>
      <c r="AG61" s="28"/>
      <c r="AH61" s="27"/>
    </row>
    <row r="62" spans="1:34">
      <c r="A62" s="38">
        <v>1</v>
      </c>
      <c r="B62" s="39" t="s">
        <v>197</v>
      </c>
      <c r="C62" s="39" t="s">
        <v>189</v>
      </c>
      <c r="D62" s="39" t="s">
        <v>128</v>
      </c>
      <c r="E62" s="40" t="s">
        <v>198</v>
      </c>
      <c r="F62" s="41"/>
      <c r="G62" s="40">
        <v>30</v>
      </c>
      <c r="H62" s="42">
        <v>7.4583333333333335E-2</v>
      </c>
      <c r="I62" s="43">
        <v>888.00690250215712</v>
      </c>
      <c r="J62" s="40">
        <v>50</v>
      </c>
      <c r="K62" s="42">
        <v>0.10125000000000001</v>
      </c>
      <c r="L62" s="43">
        <v>877.74214239897378</v>
      </c>
      <c r="M62" s="40"/>
      <c r="N62" s="60"/>
      <c r="O62" s="46"/>
      <c r="P62" s="40">
        <v>21</v>
      </c>
      <c r="Q62" s="42">
        <v>6.7106481481481475E-2</v>
      </c>
      <c r="R62" s="43">
        <v>922.70531400966195</v>
      </c>
      <c r="S62" s="40">
        <v>60</v>
      </c>
      <c r="T62" s="42">
        <v>0.13755787037037037</v>
      </c>
      <c r="U62" s="43">
        <v>524.15248975537065</v>
      </c>
      <c r="V62" s="40"/>
      <c r="W62" s="60"/>
      <c r="X62" s="46"/>
      <c r="Y62" s="40">
        <v>17</v>
      </c>
      <c r="Z62" s="42">
        <v>7.2824074074074083E-2</v>
      </c>
      <c r="AA62" s="43">
        <v>842.74416038256379</v>
      </c>
      <c r="AB62" s="40">
        <v>20</v>
      </c>
      <c r="AC62" s="42">
        <v>7.2384259259259259E-2</v>
      </c>
      <c r="AD62" s="43">
        <v>976.93440209389814</v>
      </c>
      <c r="AE62" s="44">
        <f>I62+L62+O62+R62+U62+X62+AA62+AD62</f>
        <v>5032.285411142625</v>
      </c>
      <c r="AF62" s="28">
        <v>6</v>
      </c>
      <c r="AG62" s="28">
        <v>200000</v>
      </c>
      <c r="AH62" s="27">
        <f t="shared" ref="AH62:AH64" si="4">AF62*AG62</f>
        <v>1200000</v>
      </c>
    </row>
    <row r="63" spans="1:34">
      <c r="A63" s="38">
        <v>2</v>
      </c>
      <c r="B63" s="39" t="s">
        <v>192</v>
      </c>
      <c r="C63" s="39" t="s">
        <v>149</v>
      </c>
      <c r="D63" s="39" t="s">
        <v>40</v>
      </c>
      <c r="E63" s="40" t="s">
        <v>193</v>
      </c>
      <c r="F63" s="41" t="s">
        <v>58</v>
      </c>
      <c r="G63" s="40">
        <v>30</v>
      </c>
      <c r="H63" s="42">
        <v>0.11515046296296295</v>
      </c>
      <c r="I63" s="43">
        <v>283.17515099223488</v>
      </c>
      <c r="J63" s="40">
        <v>50</v>
      </c>
      <c r="K63" s="42">
        <v>0.14622685185185186</v>
      </c>
      <c r="L63" s="43">
        <v>379.21744708146264</v>
      </c>
      <c r="M63" s="40">
        <v>20</v>
      </c>
      <c r="N63" s="42">
        <v>8.6030092592592589E-2</v>
      </c>
      <c r="O63" s="43">
        <v>392.16958684836698</v>
      </c>
      <c r="P63" s="40">
        <v>42</v>
      </c>
      <c r="Q63" s="42">
        <v>0.18379629629629632</v>
      </c>
      <c r="R63" s="43">
        <v>627.12890118440384</v>
      </c>
      <c r="S63" s="40">
        <v>60</v>
      </c>
      <c r="T63" s="42">
        <v>0.12892361111111111</v>
      </c>
      <c r="U63" s="43">
        <v>616.78877436980019</v>
      </c>
      <c r="V63" s="40" t="s">
        <v>273</v>
      </c>
      <c r="W63" s="42">
        <v>5.1064814814814806E-2</v>
      </c>
      <c r="X63" s="43">
        <v>350.03739715781637</v>
      </c>
      <c r="Y63" s="40">
        <v>45</v>
      </c>
      <c r="Z63" s="42">
        <v>0.25753472222222223</v>
      </c>
      <c r="AA63" s="43">
        <v>824.7504357471081</v>
      </c>
      <c r="AB63" s="40">
        <v>30</v>
      </c>
      <c r="AC63" s="42">
        <v>0.12847222222222224</v>
      </c>
      <c r="AD63" s="43">
        <v>741.3538949994329</v>
      </c>
      <c r="AE63" s="44">
        <f>I63+L63+O63+R63+U63+X63+AA63+AD63</f>
        <v>4214.6215883806262</v>
      </c>
      <c r="AF63" s="28">
        <v>8</v>
      </c>
      <c r="AG63" s="28">
        <v>200000</v>
      </c>
      <c r="AH63" s="27">
        <f t="shared" si="4"/>
        <v>1600000</v>
      </c>
    </row>
    <row r="64" spans="1:34">
      <c r="A64" s="38">
        <v>3</v>
      </c>
      <c r="B64" s="39" t="s">
        <v>194</v>
      </c>
      <c r="C64" s="39" t="s">
        <v>195</v>
      </c>
      <c r="D64" s="39" t="s">
        <v>81</v>
      </c>
      <c r="E64" s="40" t="s">
        <v>196</v>
      </c>
      <c r="F64" s="41" t="s">
        <v>97</v>
      </c>
      <c r="G64" s="40"/>
      <c r="H64" s="60"/>
      <c r="I64" s="40"/>
      <c r="J64" s="40"/>
      <c r="K64" s="60"/>
      <c r="L64" s="40"/>
      <c r="M64" s="40">
        <v>20</v>
      </c>
      <c r="N64" s="42">
        <v>7.8923611111111111E-2</v>
      </c>
      <c r="O64" s="43">
        <v>524.98377676833229</v>
      </c>
      <c r="P64" s="40">
        <v>42</v>
      </c>
      <c r="Q64" s="42">
        <v>0.17008101851851853</v>
      </c>
      <c r="R64" s="43">
        <v>729.57551655571876</v>
      </c>
      <c r="S64" s="40">
        <v>60</v>
      </c>
      <c r="T64" s="42">
        <v>0.13483796296296297</v>
      </c>
      <c r="U64" s="43">
        <v>553.33416118216803</v>
      </c>
      <c r="V64" s="40" t="s">
        <v>279</v>
      </c>
      <c r="W64" s="42">
        <v>0.15163194444444444</v>
      </c>
      <c r="X64" s="43">
        <v>734.20289855072474</v>
      </c>
      <c r="Y64" s="40">
        <v>45</v>
      </c>
      <c r="Z64" s="42">
        <v>0.25862268518518522</v>
      </c>
      <c r="AA64" s="43">
        <v>819.78555960492235</v>
      </c>
      <c r="AB64" s="40"/>
      <c r="AC64" s="60"/>
      <c r="AD64" s="46"/>
      <c r="AE64" s="44">
        <f>I64+L64+O64+R64+U64+X64+AA64+AD64</f>
        <v>3361.8819126618655</v>
      </c>
      <c r="AF64" s="28">
        <v>5</v>
      </c>
      <c r="AG64" s="28">
        <v>200000</v>
      </c>
      <c r="AH64" s="27">
        <f t="shared" si="4"/>
        <v>1000000</v>
      </c>
    </row>
    <row r="65" spans="1:31">
      <c r="A65" s="48"/>
      <c r="B65" s="57"/>
      <c r="C65" s="57"/>
      <c r="D65" s="57"/>
      <c r="E65" s="57"/>
      <c r="F65" s="5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59"/>
      <c r="V65" s="48"/>
      <c r="W65" s="48"/>
      <c r="X65" s="48"/>
      <c r="Y65" s="48"/>
      <c r="Z65" s="48"/>
      <c r="AA65" s="48"/>
      <c r="AB65" s="48"/>
      <c r="AC65" s="48"/>
      <c r="AD65" s="48"/>
      <c r="AE65" s="48"/>
    </row>
    <row r="66" spans="1:31">
      <c r="A66" s="48"/>
      <c r="B66" s="57"/>
      <c r="C66" s="57"/>
      <c r="D66" s="57"/>
      <c r="E66" s="57"/>
      <c r="F66" s="5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</row>
    <row r="67" spans="1:31">
      <c r="A67" s="48"/>
      <c r="B67" s="57" t="s">
        <v>17</v>
      </c>
      <c r="C67" s="57"/>
      <c r="D67" s="57"/>
      <c r="E67" s="57">
        <v>53</v>
      </c>
      <c r="F67" s="48" t="s">
        <v>22</v>
      </c>
      <c r="G67" s="57">
        <v>25</v>
      </c>
      <c r="H67" s="48" t="s">
        <v>23</v>
      </c>
      <c r="I67" s="48" t="s">
        <v>24</v>
      </c>
      <c r="J67" s="48">
        <v>78</v>
      </c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</row>
    <row r="68" spans="1:31">
      <c r="A68" s="48"/>
      <c r="B68" s="57"/>
      <c r="C68" s="57"/>
      <c r="D68" s="57"/>
      <c r="E68" s="57"/>
      <c r="F68" s="48"/>
      <c r="G68" s="57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</row>
    <row r="69" spans="1:31">
      <c r="A69" s="48"/>
      <c r="B69" s="57"/>
      <c r="C69" s="57"/>
      <c r="D69" s="57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</row>
    <row r="70" spans="1:31">
      <c r="A70" s="48"/>
      <c r="B70" s="57" t="s">
        <v>18</v>
      </c>
      <c r="C70" s="57"/>
      <c r="D70" s="57"/>
      <c r="E70" s="57" t="s">
        <v>19</v>
      </c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</row>
    <row r="71" spans="1:31">
      <c r="A71" s="48"/>
      <c r="B71" s="57"/>
      <c r="C71" s="57"/>
      <c r="D71" s="57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</row>
    <row r="72" spans="1:31">
      <c r="B72" s="1" t="s">
        <v>20</v>
      </c>
      <c r="E72" s="1" t="s">
        <v>21</v>
      </c>
      <c r="F72" s="2"/>
      <c r="M72" s="48"/>
      <c r="N72" s="48"/>
      <c r="O72" s="48"/>
      <c r="P72" s="48"/>
    </row>
  </sheetData>
  <sortState ref="B62:AE64">
    <sortCondition descending="1" ref="AE62:AE64"/>
  </sortState>
  <mergeCells count="7">
    <mergeCell ref="V1:X1"/>
    <mergeCell ref="M1:O1"/>
    <mergeCell ref="Y1:AA1"/>
    <mergeCell ref="G1:I1"/>
    <mergeCell ref="J1:L1"/>
    <mergeCell ref="P1:R1"/>
    <mergeCell ref="S1:U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44"/>
  <sheetViews>
    <sheetView workbookViewId="0">
      <pane ySplit="2" topLeftCell="A3" activePane="bottomLeft" state="frozen"/>
      <selection activeCell="F1" sqref="F1"/>
      <selection pane="bottomLeft"/>
    </sheetView>
  </sheetViews>
  <sheetFormatPr defaultRowHeight="14.4"/>
  <cols>
    <col min="1" max="1" width="8.88671875" style="2"/>
    <col min="2" max="2" width="14.44140625" style="1" customWidth="1"/>
    <col min="3" max="3" width="11" style="1" customWidth="1"/>
    <col min="4" max="4" width="16.109375" style="1" customWidth="1"/>
    <col min="5" max="5" width="11.88671875" style="1" customWidth="1"/>
    <col min="6" max="6" width="15.44140625" style="1" customWidth="1"/>
    <col min="7" max="7" width="14.88671875" style="2" customWidth="1"/>
    <col min="8" max="8" width="10.109375" style="2" customWidth="1"/>
    <col min="9" max="9" width="10.5546875" style="2" customWidth="1"/>
    <col min="10" max="10" width="11.77734375" style="2" customWidth="1"/>
    <col min="11" max="11" width="11.21875" style="2" customWidth="1"/>
    <col min="12" max="13" width="12.33203125" style="2" customWidth="1"/>
    <col min="14" max="14" width="10.6640625" style="2" customWidth="1"/>
    <col min="15" max="15" width="10.77734375" style="2" customWidth="1"/>
    <col min="16" max="16" width="11.21875" style="2" customWidth="1"/>
    <col min="17" max="17" width="10.77734375" style="2" customWidth="1"/>
    <col min="18" max="18" width="10.44140625" style="2" customWidth="1"/>
    <col min="19" max="19" width="10.5546875" style="18" customWidth="1"/>
    <col min="20" max="20" width="10.77734375" style="2" customWidth="1"/>
    <col min="21" max="21" width="8.88671875" style="2"/>
    <col min="22" max="22" width="11.77734375" style="2" customWidth="1"/>
    <col min="23" max="23" width="11.109375" style="2" customWidth="1"/>
    <col min="24" max="24" width="8.88671875" style="2"/>
    <col min="25" max="25" width="10.88671875" style="2" customWidth="1"/>
    <col min="26" max="26" width="11.21875" style="2" customWidth="1"/>
    <col min="27" max="27" width="10.77734375" style="2" customWidth="1"/>
    <col min="28" max="28" width="10.6640625" style="2" customWidth="1"/>
    <col min="29" max="29" width="11.88671875" style="2" customWidth="1"/>
    <col min="30" max="30" width="10.21875" style="2" customWidth="1"/>
    <col min="31" max="31" width="11.77734375" style="2" customWidth="1"/>
    <col min="32" max="32" width="13.6640625" style="65" customWidth="1"/>
    <col min="33" max="33" width="8.88671875" hidden="1" customWidth="1"/>
    <col min="34" max="34" width="21.6640625" customWidth="1"/>
  </cols>
  <sheetData>
    <row r="1" spans="1:34">
      <c r="A1" s="33"/>
      <c r="B1" s="21" t="s">
        <v>25</v>
      </c>
      <c r="C1" s="21"/>
      <c r="D1" s="32"/>
      <c r="E1" s="3"/>
      <c r="F1" s="5"/>
      <c r="G1" s="70" t="s">
        <v>26</v>
      </c>
      <c r="H1" s="71"/>
      <c r="I1" s="71"/>
      <c r="J1" s="66" t="s">
        <v>27</v>
      </c>
      <c r="K1" s="66"/>
      <c r="L1" s="67"/>
      <c r="M1" s="66" t="s">
        <v>28</v>
      </c>
      <c r="N1" s="66"/>
      <c r="O1" s="67"/>
      <c r="P1" s="66" t="s">
        <v>29</v>
      </c>
      <c r="Q1" s="67"/>
      <c r="R1" s="67"/>
      <c r="S1" s="66" t="s">
        <v>30</v>
      </c>
      <c r="T1" s="67"/>
      <c r="U1" s="67"/>
      <c r="V1" s="66" t="s">
        <v>31</v>
      </c>
      <c r="W1" s="67"/>
      <c r="X1" s="67"/>
      <c r="Y1" s="68" t="s">
        <v>33</v>
      </c>
      <c r="Z1" s="69"/>
      <c r="AA1" s="69"/>
      <c r="AC1" s="32" t="s">
        <v>32</v>
      </c>
      <c r="AD1" s="33"/>
      <c r="AE1" s="2" t="s">
        <v>13</v>
      </c>
    </row>
    <row r="2" spans="1:34">
      <c r="A2" s="33" t="s">
        <v>0</v>
      </c>
      <c r="B2" s="8" t="s">
        <v>1</v>
      </c>
      <c r="C2" s="8" t="s">
        <v>2</v>
      </c>
      <c r="D2" s="32" t="s">
        <v>3</v>
      </c>
      <c r="E2" s="32" t="s">
        <v>4</v>
      </c>
      <c r="F2" s="15" t="s">
        <v>12</v>
      </c>
      <c r="G2" s="10" t="s">
        <v>5</v>
      </c>
      <c r="H2" s="32" t="s">
        <v>6</v>
      </c>
      <c r="I2" s="32" t="s">
        <v>7</v>
      </c>
      <c r="J2" s="10" t="s">
        <v>5</v>
      </c>
      <c r="K2" s="32" t="s">
        <v>6</v>
      </c>
      <c r="L2" s="32" t="s">
        <v>7</v>
      </c>
      <c r="M2" s="10" t="s">
        <v>5</v>
      </c>
      <c r="N2" s="32" t="s">
        <v>6</v>
      </c>
      <c r="O2" s="32" t="s">
        <v>7</v>
      </c>
      <c r="P2" s="10" t="s">
        <v>5</v>
      </c>
      <c r="Q2" s="32" t="s">
        <v>6</v>
      </c>
      <c r="R2" s="32" t="s">
        <v>7</v>
      </c>
      <c r="S2" s="10" t="s">
        <v>5</v>
      </c>
      <c r="T2" s="32" t="s">
        <v>6</v>
      </c>
      <c r="U2" s="32" t="s">
        <v>7</v>
      </c>
      <c r="V2" s="10" t="s">
        <v>5</v>
      </c>
      <c r="W2" s="11" t="s">
        <v>6</v>
      </c>
      <c r="X2" s="32" t="s">
        <v>7</v>
      </c>
      <c r="Y2" s="10" t="s">
        <v>5</v>
      </c>
      <c r="Z2" s="11" t="s">
        <v>6</v>
      </c>
      <c r="AA2" s="32" t="s">
        <v>7</v>
      </c>
      <c r="AB2" s="10" t="s">
        <v>5</v>
      </c>
      <c r="AC2" s="11" t="s">
        <v>6</v>
      </c>
      <c r="AD2" s="32" t="s">
        <v>7</v>
      </c>
      <c r="AE2" s="32" t="s">
        <v>8</v>
      </c>
      <c r="AF2" s="47" t="s">
        <v>280</v>
      </c>
      <c r="AG2" s="47"/>
      <c r="AH2" s="47" t="s">
        <v>281</v>
      </c>
    </row>
    <row r="3" spans="1:34" ht="15.6">
      <c r="A3" s="33"/>
      <c r="B3" s="20" t="s">
        <v>9</v>
      </c>
      <c r="C3" s="20"/>
      <c r="D3" s="32"/>
      <c r="E3" s="12"/>
      <c r="F3" s="16"/>
      <c r="G3" s="10" t="s">
        <v>10</v>
      </c>
      <c r="H3" s="32"/>
      <c r="I3" s="32"/>
      <c r="J3" s="10" t="s">
        <v>10</v>
      </c>
      <c r="K3" s="10"/>
      <c r="L3" s="32"/>
      <c r="M3" s="32"/>
      <c r="N3" s="32"/>
      <c r="O3" s="32"/>
      <c r="P3" s="10" t="s">
        <v>10</v>
      </c>
      <c r="Q3" s="3"/>
      <c r="R3" s="32"/>
      <c r="S3" s="10" t="s">
        <v>10</v>
      </c>
      <c r="T3" s="3"/>
      <c r="U3" s="32"/>
      <c r="V3" s="32"/>
      <c r="W3" s="10"/>
      <c r="X3" s="11"/>
      <c r="Y3" s="10" t="s">
        <v>10</v>
      </c>
      <c r="Z3" s="3"/>
      <c r="AA3" s="11"/>
      <c r="AB3" s="10" t="s">
        <v>10</v>
      </c>
      <c r="AC3" s="3"/>
      <c r="AD3" s="11"/>
      <c r="AE3" s="32"/>
      <c r="AF3" s="28"/>
      <c r="AG3" s="28"/>
      <c r="AH3" s="27"/>
    </row>
    <row r="4" spans="1:34">
      <c r="A4" s="33"/>
      <c r="B4" s="8" t="s">
        <v>14</v>
      </c>
      <c r="C4" s="8"/>
      <c r="D4" s="3"/>
      <c r="E4" s="3"/>
      <c r="F4" s="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28"/>
      <c r="AG4" s="28"/>
      <c r="AH4" s="27"/>
    </row>
    <row r="5" spans="1:34">
      <c r="A5" s="64">
        <v>1</v>
      </c>
      <c r="B5" s="39" t="s">
        <v>241</v>
      </c>
      <c r="C5" s="39" t="s">
        <v>228</v>
      </c>
      <c r="D5" s="39" t="s">
        <v>229</v>
      </c>
      <c r="E5" s="40" t="s">
        <v>242</v>
      </c>
      <c r="F5" s="41" t="s">
        <v>243</v>
      </c>
      <c r="G5" s="40"/>
      <c r="H5" s="60"/>
      <c r="I5" s="40"/>
      <c r="J5" s="40">
        <v>10</v>
      </c>
      <c r="K5" s="42">
        <v>2.5162037037037038E-2</v>
      </c>
      <c r="L5" s="43">
        <v>920.01987083954259</v>
      </c>
      <c r="M5" s="40">
        <v>10</v>
      </c>
      <c r="N5" s="42">
        <v>3.9143518518518515E-2</v>
      </c>
      <c r="O5" s="43">
        <v>914.63414634146352</v>
      </c>
      <c r="P5" s="40">
        <v>10</v>
      </c>
      <c r="Q5" s="42">
        <v>3.9212962962962963E-2</v>
      </c>
      <c r="R5" s="43">
        <v>658.21782178217836</v>
      </c>
      <c r="S5" s="62"/>
      <c r="T5" s="60"/>
      <c r="U5" s="40"/>
      <c r="V5" s="40" t="s">
        <v>273</v>
      </c>
      <c r="W5" s="42">
        <v>5.2824074074074072E-2</v>
      </c>
      <c r="X5" s="43">
        <v>806.48535564853546</v>
      </c>
      <c r="Y5" s="62">
        <v>10</v>
      </c>
      <c r="Z5" s="42">
        <v>6.2199074074074073E-2</v>
      </c>
      <c r="AA5" s="43">
        <v>885.52467855661553</v>
      </c>
      <c r="AB5" s="62">
        <v>10</v>
      </c>
      <c r="AC5" s="42">
        <v>4.5520833333333337E-2</v>
      </c>
      <c r="AD5" s="43">
        <v>767.85714285714278</v>
      </c>
      <c r="AE5" s="44">
        <f t="shared" ref="AE5:AE19" si="0">I5+L5+O5+R5+U5+X5+AA5+AD5</f>
        <v>4952.7390160254781</v>
      </c>
      <c r="AF5" s="28">
        <v>6</v>
      </c>
      <c r="AG5" s="28">
        <v>200000</v>
      </c>
      <c r="AH5" s="27">
        <f>AF5*AG5</f>
        <v>1200000</v>
      </c>
    </row>
    <row r="6" spans="1:34">
      <c r="A6" s="64">
        <v>2</v>
      </c>
      <c r="B6" s="39" t="s">
        <v>231</v>
      </c>
      <c r="C6" s="39" t="s">
        <v>232</v>
      </c>
      <c r="D6" s="39" t="s">
        <v>40</v>
      </c>
      <c r="E6" s="40" t="s">
        <v>233</v>
      </c>
      <c r="F6" s="41" t="s">
        <v>234</v>
      </c>
      <c r="G6" s="40">
        <v>10</v>
      </c>
      <c r="H6" s="42">
        <v>3.875E-2</v>
      </c>
      <c r="I6" s="43">
        <v>1000</v>
      </c>
      <c r="J6" s="40">
        <v>10</v>
      </c>
      <c r="K6" s="42">
        <v>2.8854166666666667E-2</v>
      </c>
      <c r="L6" s="43">
        <v>761.54992548435143</v>
      </c>
      <c r="M6" s="40">
        <v>10</v>
      </c>
      <c r="N6" s="42">
        <v>5.1967592592592593E-2</v>
      </c>
      <c r="O6" s="43">
        <v>559.05006418485232</v>
      </c>
      <c r="P6" s="40">
        <v>10</v>
      </c>
      <c r="Q6" s="42">
        <v>4.611111111111111E-2</v>
      </c>
      <c r="R6" s="43">
        <v>422.17821782178231</v>
      </c>
      <c r="S6" s="62">
        <v>40</v>
      </c>
      <c r="T6" s="42">
        <v>9.8923611111111101E-2</v>
      </c>
      <c r="U6" s="43">
        <v>912.04175152749497</v>
      </c>
      <c r="V6" s="40"/>
      <c r="W6" s="60"/>
      <c r="X6" s="40"/>
      <c r="Y6" s="40"/>
      <c r="Z6" s="60"/>
      <c r="AA6" s="45"/>
      <c r="AB6" s="62">
        <v>10</v>
      </c>
      <c r="AC6" s="42">
        <v>5.1377314814814813E-2</v>
      </c>
      <c r="AD6" s="43">
        <v>609.33583959899761</v>
      </c>
      <c r="AE6" s="44">
        <f t="shared" si="0"/>
        <v>4264.1557986174785</v>
      </c>
      <c r="AF6" s="28">
        <v>6</v>
      </c>
      <c r="AG6" s="28">
        <v>200000</v>
      </c>
      <c r="AH6" s="27">
        <f t="shared" ref="AH6:AH19" si="1">AF6*AG6</f>
        <v>1200000</v>
      </c>
    </row>
    <row r="7" spans="1:34">
      <c r="A7" s="38">
        <v>3</v>
      </c>
      <c r="B7" s="39" t="s">
        <v>235</v>
      </c>
      <c r="C7" s="39" t="s">
        <v>236</v>
      </c>
      <c r="D7" s="39" t="s">
        <v>40</v>
      </c>
      <c r="E7" s="40" t="s">
        <v>237</v>
      </c>
      <c r="F7" s="41" t="s">
        <v>238</v>
      </c>
      <c r="G7" s="40"/>
      <c r="H7" s="60"/>
      <c r="I7" s="40"/>
      <c r="J7" s="40"/>
      <c r="K7" s="60"/>
      <c r="L7" s="40"/>
      <c r="M7" s="40">
        <v>10</v>
      </c>
      <c r="N7" s="42">
        <v>4.3194444444444445E-2</v>
      </c>
      <c r="O7" s="43">
        <v>802.31065468549411</v>
      </c>
      <c r="P7" s="40">
        <v>10</v>
      </c>
      <c r="Q7" s="42">
        <v>4.1377314814814818E-2</v>
      </c>
      <c r="R7" s="43">
        <v>584.15841584158397</v>
      </c>
      <c r="S7" s="62">
        <v>20</v>
      </c>
      <c r="T7" s="42">
        <v>5.814814814814815E-2</v>
      </c>
      <c r="U7" s="43">
        <v>747.44452754923964</v>
      </c>
      <c r="V7" s="40" t="s">
        <v>273</v>
      </c>
      <c r="W7" s="42">
        <v>4.5821759259259257E-2</v>
      </c>
      <c r="X7" s="43">
        <v>964.69665271966517</v>
      </c>
      <c r="Y7" s="40"/>
      <c r="Z7" s="60"/>
      <c r="AA7" s="40"/>
      <c r="AB7" s="62">
        <v>10</v>
      </c>
      <c r="AC7" s="42">
        <v>4.9108796296296296E-2</v>
      </c>
      <c r="AD7" s="43">
        <v>670.73934837092736</v>
      </c>
      <c r="AE7" s="44">
        <f t="shared" si="0"/>
        <v>3769.3495991669101</v>
      </c>
      <c r="AF7" s="28">
        <v>5</v>
      </c>
      <c r="AG7" s="28">
        <v>200000</v>
      </c>
      <c r="AH7" s="27">
        <f t="shared" si="1"/>
        <v>1000000</v>
      </c>
    </row>
    <row r="8" spans="1:34">
      <c r="A8" s="32">
        <v>4</v>
      </c>
      <c r="B8" s="4" t="s">
        <v>214</v>
      </c>
      <c r="C8" s="4" t="s">
        <v>215</v>
      </c>
      <c r="D8" s="4" t="s">
        <v>40</v>
      </c>
      <c r="E8" s="3" t="s">
        <v>216</v>
      </c>
      <c r="F8" s="4" t="s">
        <v>181</v>
      </c>
      <c r="G8" s="3">
        <v>10</v>
      </c>
      <c r="H8" s="29">
        <v>5.3298611111111116E-2</v>
      </c>
      <c r="I8" s="30">
        <v>624.55197132616468</v>
      </c>
      <c r="J8" s="3">
        <v>10</v>
      </c>
      <c r="K8" s="29">
        <v>4.8506944444444443E-2</v>
      </c>
      <c r="L8" s="30">
        <v>20</v>
      </c>
      <c r="M8" s="3"/>
      <c r="N8" s="14"/>
      <c r="O8" s="3"/>
      <c r="P8" s="3">
        <v>10</v>
      </c>
      <c r="Q8" s="29">
        <v>4.2187499999999996E-2</v>
      </c>
      <c r="R8" s="30">
        <v>556.43564356435672</v>
      </c>
      <c r="S8" s="19">
        <v>20</v>
      </c>
      <c r="T8" s="29">
        <v>6.4375000000000002E-2</v>
      </c>
      <c r="U8" s="30">
        <v>613.31338818249833</v>
      </c>
      <c r="V8" s="19"/>
      <c r="W8" s="14"/>
      <c r="X8" s="3"/>
      <c r="Y8" s="19">
        <v>10</v>
      </c>
      <c r="Z8" s="29">
        <v>6.8819444444444447E-2</v>
      </c>
      <c r="AA8" s="30">
        <v>766.90170053919542</v>
      </c>
      <c r="AB8" s="19">
        <v>10</v>
      </c>
      <c r="AC8" s="29">
        <v>5.0428240740740739E-2</v>
      </c>
      <c r="AD8" s="30">
        <v>635.02506265664181</v>
      </c>
      <c r="AE8" s="23">
        <f t="shared" si="0"/>
        <v>3216.2277662688571</v>
      </c>
      <c r="AF8" s="28">
        <v>6</v>
      </c>
      <c r="AG8" s="28">
        <v>200000</v>
      </c>
      <c r="AH8" s="27">
        <f t="shared" si="1"/>
        <v>1200000</v>
      </c>
    </row>
    <row r="9" spans="1:34">
      <c r="A9" s="32">
        <v>5</v>
      </c>
      <c r="B9" s="4" t="s">
        <v>217</v>
      </c>
      <c r="C9" s="4" t="s">
        <v>218</v>
      </c>
      <c r="D9" s="4" t="s">
        <v>40</v>
      </c>
      <c r="E9" s="3" t="s">
        <v>219</v>
      </c>
      <c r="F9" s="4" t="s">
        <v>220</v>
      </c>
      <c r="G9" s="54"/>
      <c r="H9" s="73"/>
      <c r="I9" s="54"/>
      <c r="J9" s="54"/>
      <c r="K9" s="14"/>
      <c r="L9" s="19"/>
      <c r="M9" s="3">
        <v>10</v>
      </c>
      <c r="N9" s="29">
        <v>4.7615740740740743E-2</v>
      </c>
      <c r="O9" s="30">
        <v>679.71758664955064</v>
      </c>
      <c r="P9" s="3">
        <v>10</v>
      </c>
      <c r="Q9" s="29">
        <v>4.3761574074074078E-2</v>
      </c>
      <c r="R9" s="30">
        <v>502.57425742574259</v>
      </c>
      <c r="S9" s="19">
        <v>20</v>
      </c>
      <c r="T9" s="29">
        <v>4.7743055555555552E-2</v>
      </c>
      <c r="U9" s="30">
        <v>971.57816005983568</v>
      </c>
      <c r="V9" s="19"/>
      <c r="W9" s="14"/>
      <c r="X9" s="3"/>
      <c r="Y9" s="19">
        <v>10</v>
      </c>
      <c r="Z9" s="29">
        <v>6.3275462962962964E-2</v>
      </c>
      <c r="AA9" s="30">
        <v>866.23807548734953</v>
      </c>
      <c r="AB9" s="3"/>
      <c r="AC9" s="14"/>
      <c r="AD9" s="3"/>
      <c r="AE9" s="23">
        <f t="shared" si="0"/>
        <v>3020.1080796224787</v>
      </c>
      <c r="AF9" s="28">
        <v>4</v>
      </c>
      <c r="AG9" s="28">
        <v>200000</v>
      </c>
      <c r="AH9" s="27">
        <f t="shared" si="1"/>
        <v>800000</v>
      </c>
    </row>
    <row r="10" spans="1:34">
      <c r="A10" s="33">
        <v>6</v>
      </c>
      <c r="B10" s="4" t="s">
        <v>211</v>
      </c>
      <c r="C10" s="4" t="s">
        <v>212</v>
      </c>
      <c r="D10" s="4" t="s">
        <v>81</v>
      </c>
      <c r="E10" s="3" t="s">
        <v>213</v>
      </c>
      <c r="F10" s="4" t="s">
        <v>210</v>
      </c>
      <c r="G10" s="3">
        <v>10</v>
      </c>
      <c r="H10" s="29">
        <v>4.9930555555555554E-2</v>
      </c>
      <c r="I10" s="30">
        <v>711</v>
      </c>
      <c r="J10" s="54"/>
      <c r="K10" s="14"/>
      <c r="L10" s="3"/>
      <c r="M10" s="3">
        <v>10</v>
      </c>
      <c r="N10" s="29">
        <v>4.1666666666666664E-2</v>
      </c>
      <c r="O10" s="30">
        <v>844.67265725288837</v>
      </c>
      <c r="P10" s="3">
        <v>21</v>
      </c>
      <c r="Q10" s="29">
        <v>0.10239583333333334</v>
      </c>
      <c r="R10" s="30">
        <v>579.02345004818505</v>
      </c>
      <c r="S10" s="19">
        <v>20</v>
      </c>
      <c r="T10" s="29">
        <v>5.2604166666666667E-2</v>
      </c>
      <c r="U10" s="30">
        <v>866.86611817501876</v>
      </c>
      <c r="V10" s="3"/>
      <c r="W10" s="14"/>
      <c r="X10" s="3"/>
      <c r="Y10" s="3"/>
      <c r="Z10" s="14"/>
      <c r="AA10" s="3"/>
      <c r="AB10" s="3"/>
      <c r="AC10" s="14"/>
      <c r="AD10" s="13"/>
      <c r="AE10" s="23">
        <f t="shared" si="0"/>
        <v>3001.562225476092</v>
      </c>
      <c r="AF10" s="28">
        <v>4</v>
      </c>
      <c r="AG10" s="28">
        <v>200000</v>
      </c>
      <c r="AH10" s="27">
        <f t="shared" si="1"/>
        <v>800000</v>
      </c>
    </row>
    <row r="11" spans="1:34">
      <c r="A11" s="32">
        <v>7</v>
      </c>
      <c r="B11" s="4" t="s">
        <v>244</v>
      </c>
      <c r="C11" s="4" t="s">
        <v>245</v>
      </c>
      <c r="D11" s="4" t="s">
        <v>229</v>
      </c>
      <c r="E11" s="3" t="s">
        <v>246</v>
      </c>
      <c r="F11" s="4" t="s">
        <v>243</v>
      </c>
      <c r="G11" s="54"/>
      <c r="H11" s="73"/>
      <c r="I11" s="54"/>
      <c r="J11" s="3">
        <v>10</v>
      </c>
      <c r="K11" s="29">
        <v>3.2025462962962964E-2</v>
      </c>
      <c r="L11" s="30">
        <v>625.43467461500211</v>
      </c>
      <c r="M11" s="3"/>
      <c r="N11" s="14"/>
      <c r="O11" s="3"/>
      <c r="P11" s="3">
        <v>10</v>
      </c>
      <c r="Q11" s="29">
        <v>4.1643518518518517E-2</v>
      </c>
      <c r="R11" s="30">
        <v>575.04950495049513</v>
      </c>
      <c r="S11" s="19"/>
      <c r="T11" s="14"/>
      <c r="U11" s="13"/>
      <c r="V11" s="19"/>
      <c r="W11" s="14"/>
      <c r="X11" s="3"/>
      <c r="Y11" s="19">
        <v>10</v>
      </c>
      <c r="Z11" s="29">
        <v>6.7025462962962967E-2</v>
      </c>
      <c r="AA11" s="30">
        <v>799.04603898797166</v>
      </c>
      <c r="AB11" s="19">
        <v>10</v>
      </c>
      <c r="AC11" s="29">
        <v>4.6793981481481478E-2</v>
      </c>
      <c r="AD11" s="30">
        <v>733.39598997493761</v>
      </c>
      <c r="AE11" s="23">
        <f t="shared" si="0"/>
        <v>2732.9262085284063</v>
      </c>
      <c r="AF11" s="28">
        <v>4</v>
      </c>
      <c r="AG11" s="28">
        <v>200000</v>
      </c>
      <c r="AH11" s="27">
        <f t="shared" si="1"/>
        <v>800000</v>
      </c>
    </row>
    <row r="12" spans="1:34">
      <c r="A12" s="32">
        <v>8</v>
      </c>
      <c r="B12" s="4" t="s">
        <v>203</v>
      </c>
      <c r="C12" s="4" t="s">
        <v>204</v>
      </c>
      <c r="D12" s="4" t="s">
        <v>40</v>
      </c>
      <c r="E12" s="3" t="s">
        <v>205</v>
      </c>
      <c r="F12" s="4" t="s">
        <v>206</v>
      </c>
      <c r="G12" s="3">
        <v>10</v>
      </c>
      <c r="H12" s="29">
        <v>5.9305555555555556E-2</v>
      </c>
      <c r="I12" s="30">
        <v>469.53405017921136</v>
      </c>
      <c r="J12" s="54"/>
      <c r="K12" s="14"/>
      <c r="L12" s="3"/>
      <c r="M12" s="3">
        <v>10</v>
      </c>
      <c r="N12" s="29">
        <v>4.9016203703703708E-2</v>
      </c>
      <c r="O12" s="30">
        <v>640.88575096277259</v>
      </c>
      <c r="P12" s="3">
        <v>21</v>
      </c>
      <c r="Q12" s="29">
        <v>0.10700231481481481</v>
      </c>
      <c r="R12" s="30">
        <v>515.09797622871827</v>
      </c>
      <c r="S12" s="19">
        <v>20</v>
      </c>
      <c r="T12" s="29">
        <v>4.7476851851851853E-2</v>
      </c>
      <c r="U12" s="30">
        <v>977.31239092495639</v>
      </c>
      <c r="V12" s="3"/>
      <c r="W12" s="14"/>
      <c r="X12" s="3"/>
      <c r="Y12" s="3"/>
      <c r="Z12" s="14"/>
      <c r="AA12" s="3"/>
      <c r="AB12" s="19"/>
      <c r="AC12" s="14"/>
      <c r="AD12" s="13"/>
      <c r="AE12" s="23">
        <f t="shared" si="0"/>
        <v>2602.830168295659</v>
      </c>
      <c r="AF12" s="28">
        <v>4</v>
      </c>
      <c r="AG12" s="28">
        <v>200000</v>
      </c>
      <c r="AH12" s="27">
        <f t="shared" si="1"/>
        <v>800000</v>
      </c>
    </row>
    <row r="13" spans="1:34">
      <c r="A13" s="33">
        <v>9</v>
      </c>
      <c r="B13" s="4" t="s">
        <v>221</v>
      </c>
      <c r="C13" s="4" t="s">
        <v>222</v>
      </c>
      <c r="D13" s="4" t="s">
        <v>40</v>
      </c>
      <c r="E13" s="3" t="s">
        <v>223</v>
      </c>
      <c r="F13" s="4"/>
      <c r="G13" s="3">
        <v>10</v>
      </c>
      <c r="H13" s="29">
        <v>6.3657407407407399E-2</v>
      </c>
      <c r="I13" s="30">
        <v>357.22819593787358</v>
      </c>
      <c r="J13" s="3">
        <v>10</v>
      </c>
      <c r="K13" s="29">
        <v>4.9930555555555554E-2</v>
      </c>
      <c r="L13" s="30">
        <v>20</v>
      </c>
      <c r="M13" s="3">
        <v>10</v>
      </c>
      <c r="N13" s="29">
        <v>6.6412037037037033E-2</v>
      </c>
      <c r="O13" s="30">
        <v>158.5365853658538</v>
      </c>
      <c r="P13" s="3">
        <v>10</v>
      </c>
      <c r="Q13" s="29">
        <v>6.475694444444445E-2</v>
      </c>
      <c r="R13" s="30">
        <v>20</v>
      </c>
      <c r="S13" s="19">
        <v>20</v>
      </c>
      <c r="T13" s="29">
        <v>5.5729166666666663E-2</v>
      </c>
      <c r="U13" s="30">
        <v>799.55123410620808</v>
      </c>
      <c r="V13" s="3" t="s">
        <v>273</v>
      </c>
      <c r="W13" s="29">
        <v>4.8645833333333333E-2</v>
      </c>
      <c r="X13" s="30">
        <v>900.8891213389121</v>
      </c>
      <c r="Y13" s="3"/>
      <c r="Z13" s="14"/>
      <c r="AA13" s="3"/>
      <c r="AB13" s="19"/>
      <c r="AC13" s="14"/>
      <c r="AD13" s="13"/>
      <c r="AE13" s="23">
        <f t="shared" si="0"/>
        <v>2256.2051367488475</v>
      </c>
      <c r="AF13" s="28">
        <v>6</v>
      </c>
      <c r="AG13" s="28">
        <v>200000</v>
      </c>
      <c r="AH13" s="27">
        <f t="shared" si="1"/>
        <v>1200000</v>
      </c>
    </row>
    <row r="14" spans="1:34">
      <c r="A14" s="32">
        <v>10</v>
      </c>
      <c r="B14" s="4" t="s">
        <v>239</v>
      </c>
      <c r="C14" s="4" t="s">
        <v>236</v>
      </c>
      <c r="D14" s="4" t="s">
        <v>40</v>
      </c>
      <c r="E14" s="3" t="s">
        <v>240</v>
      </c>
      <c r="F14" s="4" t="s">
        <v>181</v>
      </c>
      <c r="G14" s="54">
        <v>20</v>
      </c>
      <c r="H14" s="29">
        <v>8.44212962962963E-2</v>
      </c>
      <c r="I14" s="30">
        <v>1000</v>
      </c>
      <c r="J14" s="54">
        <v>30</v>
      </c>
      <c r="K14" s="29">
        <v>8.6203703703703713E-2</v>
      </c>
      <c r="L14" s="61">
        <v>591.26158501985992</v>
      </c>
      <c r="M14" s="3"/>
      <c r="N14" s="14"/>
      <c r="O14" s="3"/>
      <c r="P14" s="3"/>
      <c r="Q14" s="14"/>
      <c r="R14" s="13"/>
      <c r="S14" s="19"/>
      <c r="T14" s="14"/>
      <c r="U14" s="13"/>
      <c r="V14" s="3" t="s">
        <v>273</v>
      </c>
      <c r="W14" s="29">
        <v>7.1655092592592604E-2</v>
      </c>
      <c r="X14" s="30">
        <v>381.01464435146391</v>
      </c>
      <c r="Y14" s="19">
        <v>10</v>
      </c>
      <c r="Z14" s="29">
        <v>0.10851851851851851</v>
      </c>
      <c r="AA14" s="30">
        <v>55.578598092077989</v>
      </c>
      <c r="AB14" s="19">
        <v>10</v>
      </c>
      <c r="AC14" s="29">
        <v>6.9780092592592588E-2</v>
      </c>
      <c r="AD14" s="30">
        <v>111.2155388471181</v>
      </c>
      <c r="AE14" s="23">
        <f t="shared" si="0"/>
        <v>2139.0703663105201</v>
      </c>
      <c r="AF14" s="28">
        <v>5</v>
      </c>
      <c r="AG14" s="28">
        <v>200000</v>
      </c>
      <c r="AH14" s="27">
        <f t="shared" si="1"/>
        <v>1000000</v>
      </c>
    </row>
    <row r="15" spans="1:34">
      <c r="A15" s="32">
        <v>11</v>
      </c>
      <c r="B15" s="4" t="s">
        <v>207</v>
      </c>
      <c r="C15" s="4" t="s">
        <v>208</v>
      </c>
      <c r="D15" s="4" t="s">
        <v>81</v>
      </c>
      <c r="E15" s="3" t="s">
        <v>209</v>
      </c>
      <c r="F15" s="4" t="s">
        <v>210</v>
      </c>
      <c r="G15" s="54"/>
      <c r="H15" s="73"/>
      <c r="I15" s="54"/>
      <c r="J15" s="54"/>
      <c r="K15" s="14"/>
      <c r="L15" s="3"/>
      <c r="M15" s="3">
        <v>10</v>
      </c>
      <c r="N15" s="29">
        <v>4.3773148148148144E-2</v>
      </c>
      <c r="O15" s="30">
        <v>786.26444159178436</v>
      </c>
      <c r="P15" s="19"/>
      <c r="Q15" s="14"/>
      <c r="R15" s="13"/>
      <c r="S15" s="19"/>
      <c r="T15" s="14"/>
      <c r="U15" s="3"/>
      <c r="V15" s="3"/>
      <c r="W15" s="14"/>
      <c r="X15" s="3"/>
      <c r="Y15" s="19">
        <v>10</v>
      </c>
      <c r="Z15" s="29">
        <v>7.3611111111111113E-2</v>
      </c>
      <c r="AA15" s="30">
        <v>681.04520945665706</v>
      </c>
      <c r="AB15" s="19">
        <v>10</v>
      </c>
      <c r="AC15" s="29">
        <v>5.3854166666666668E-2</v>
      </c>
      <c r="AD15" s="30">
        <v>542.29323308270682</v>
      </c>
      <c r="AE15" s="23">
        <f t="shared" si="0"/>
        <v>2009.6028841311484</v>
      </c>
      <c r="AF15" s="28">
        <v>3</v>
      </c>
      <c r="AG15" s="28">
        <v>200000</v>
      </c>
      <c r="AH15" s="27">
        <f t="shared" si="1"/>
        <v>600000</v>
      </c>
    </row>
    <row r="16" spans="1:34">
      <c r="A16" s="33">
        <v>12</v>
      </c>
      <c r="B16" s="4" t="s">
        <v>224</v>
      </c>
      <c r="C16" s="4" t="s">
        <v>225</v>
      </c>
      <c r="D16" s="4" t="s">
        <v>40</v>
      </c>
      <c r="E16" s="3" t="s">
        <v>226</v>
      </c>
      <c r="F16" s="4"/>
      <c r="G16" s="54"/>
      <c r="H16" s="73"/>
      <c r="I16" s="54"/>
      <c r="J16" s="54"/>
      <c r="K16" s="14"/>
      <c r="L16" s="19"/>
      <c r="M16" s="3"/>
      <c r="N16" s="14"/>
      <c r="O16" s="3"/>
      <c r="P16" s="3">
        <v>10</v>
      </c>
      <c r="Q16" s="29">
        <v>4.9490740740740745E-2</v>
      </c>
      <c r="R16" s="30">
        <v>306.53465346534659</v>
      </c>
      <c r="S16" s="19"/>
      <c r="T16" s="14"/>
      <c r="U16" s="3"/>
      <c r="V16" s="3" t="s">
        <v>273</v>
      </c>
      <c r="W16" s="29">
        <v>4.4259259259259255E-2</v>
      </c>
      <c r="X16" s="30">
        <v>1000</v>
      </c>
      <c r="Y16" s="3"/>
      <c r="Z16" s="14"/>
      <c r="AA16" s="3"/>
      <c r="AB16" s="19">
        <v>10</v>
      </c>
      <c r="AC16" s="29">
        <v>5.5578703703703707E-2</v>
      </c>
      <c r="AD16" s="30">
        <v>495.6140350877194</v>
      </c>
      <c r="AE16" s="23">
        <f t="shared" si="0"/>
        <v>1802.148688553066</v>
      </c>
      <c r="AF16" s="28">
        <v>3</v>
      </c>
      <c r="AG16" s="28">
        <v>200000</v>
      </c>
      <c r="AH16" s="27">
        <f t="shared" si="1"/>
        <v>600000</v>
      </c>
    </row>
    <row r="17" spans="1:34">
      <c r="A17" s="32">
        <v>13</v>
      </c>
      <c r="B17" s="4" t="s">
        <v>227</v>
      </c>
      <c r="C17" s="4" t="s">
        <v>228</v>
      </c>
      <c r="D17" s="4" t="s">
        <v>229</v>
      </c>
      <c r="E17" s="3" t="s">
        <v>230</v>
      </c>
      <c r="F17" s="4"/>
      <c r="G17" s="54"/>
      <c r="H17" s="73"/>
      <c r="I17" s="54"/>
      <c r="J17" s="3">
        <v>10</v>
      </c>
      <c r="K17" s="29">
        <v>5.1481481481481482E-2</v>
      </c>
      <c r="L17" s="30">
        <v>20</v>
      </c>
      <c r="M17" s="3">
        <v>10</v>
      </c>
      <c r="N17" s="29">
        <v>5.2685185185185189E-2</v>
      </c>
      <c r="O17" s="30">
        <v>539.15275994865181</v>
      </c>
      <c r="P17" s="3">
        <v>10</v>
      </c>
      <c r="Q17" s="29">
        <v>5.0543981481481481E-2</v>
      </c>
      <c r="R17" s="30">
        <v>270.49504950495049</v>
      </c>
      <c r="S17" s="19"/>
      <c r="T17" s="14"/>
      <c r="U17" s="3"/>
      <c r="V17" s="3"/>
      <c r="W17" s="14"/>
      <c r="X17" s="14"/>
      <c r="Y17" s="19">
        <v>17</v>
      </c>
      <c r="Z17" s="29">
        <v>0.12113425925925925</v>
      </c>
      <c r="AA17" s="30">
        <v>331.31377551020449</v>
      </c>
      <c r="AB17" s="3"/>
      <c r="AC17" s="14"/>
      <c r="AD17" s="13"/>
      <c r="AE17" s="23">
        <f t="shared" si="0"/>
        <v>1160.9615849638069</v>
      </c>
      <c r="AF17" s="28">
        <v>4</v>
      </c>
      <c r="AG17" s="28">
        <v>200000</v>
      </c>
      <c r="AH17" s="27">
        <f t="shared" si="1"/>
        <v>800000</v>
      </c>
    </row>
    <row r="18" spans="1:34">
      <c r="A18" s="32">
        <v>14</v>
      </c>
      <c r="B18" s="4" t="s">
        <v>199</v>
      </c>
      <c r="C18" s="4" t="s">
        <v>202</v>
      </c>
      <c r="D18" s="4" t="s">
        <v>40</v>
      </c>
      <c r="E18" s="3" t="s">
        <v>201</v>
      </c>
      <c r="F18" s="4"/>
      <c r="G18" s="3">
        <v>10</v>
      </c>
      <c r="H18" s="29">
        <v>5.5671296296296302E-2</v>
      </c>
      <c r="I18" s="30">
        <v>563.32138590203101</v>
      </c>
      <c r="J18" s="3">
        <v>10</v>
      </c>
      <c r="K18" s="29">
        <v>4.5000000000000005E-2</v>
      </c>
      <c r="L18" s="30">
        <v>68.554396423248235</v>
      </c>
      <c r="M18" s="3"/>
      <c r="N18" s="14"/>
      <c r="O18" s="3"/>
      <c r="P18" s="3"/>
      <c r="Q18" s="14"/>
      <c r="R18" s="13"/>
      <c r="S18" s="19"/>
      <c r="T18" s="14"/>
      <c r="U18" s="13"/>
      <c r="V18" s="19"/>
      <c r="W18" s="14"/>
      <c r="X18" s="14"/>
      <c r="Y18" s="19">
        <v>10</v>
      </c>
      <c r="Z18" s="29">
        <v>0.10528935185185184</v>
      </c>
      <c r="AA18" s="30">
        <v>113.43840729987575</v>
      </c>
      <c r="AB18" s="19">
        <v>10</v>
      </c>
      <c r="AC18" s="29">
        <v>7.0185185185185184E-2</v>
      </c>
      <c r="AD18" s="30">
        <v>100.25062656641626</v>
      </c>
      <c r="AE18" s="23">
        <f t="shared" si="0"/>
        <v>845.56481619157125</v>
      </c>
      <c r="AF18" s="28">
        <v>4</v>
      </c>
      <c r="AG18" s="28">
        <v>200000</v>
      </c>
      <c r="AH18" s="27">
        <f t="shared" si="1"/>
        <v>800000</v>
      </c>
    </row>
    <row r="19" spans="1:34">
      <c r="A19" s="33">
        <v>15</v>
      </c>
      <c r="B19" s="4" t="s">
        <v>199</v>
      </c>
      <c r="C19" s="4" t="s">
        <v>200</v>
      </c>
      <c r="D19" s="4" t="s">
        <v>40</v>
      </c>
      <c r="E19" s="3" t="s">
        <v>201</v>
      </c>
      <c r="F19" s="4"/>
      <c r="G19" s="3">
        <v>10</v>
      </c>
      <c r="H19" s="29">
        <v>5.7048611111111112E-2</v>
      </c>
      <c r="I19" s="30">
        <v>527.77777777777771</v>
      </c>
      <c r="J19" s="3">
        <v>10</v>
      </c>
      <c r="K19" s="29">
        <v>4.777777777777778E-2</v>
      </c>
      <c r="L19" s="30">
        <v>20</v>
      </c>
      <c r="M19" s="3"/>
      <c r="N19" s="14"/>
      <c r="O19" s="3"/>
      <c r="P19" s="3"/>
      <c r="Q19" s="14"/>
      <c r="R19" s="13"/>
      <c r="S19" s="19"/>
      <c r="T19" s="14"/>
      <c r="U19" s="13"/>
      <c r="V19" s="19"/>
      <c r="W19" s="14"/>
      <c r="X19" s="14"/>
      <c r="Y19" s="19"/>
      <c r="Z19" s="14"/>
      <c r="AA19" s="13"/>
      <c r="AB19" s="19">
        <v>10</v>
      </c>
      <c r="AC19" s="29">
        <v>7.0196759259259264E-2</v>
      </c>
      <c r="AD19" s="30">
        <v>99.937343358395879</v>
      </c>
      <c r="AE19" s="23">
        <f t="shared" si="0"/>
        <v>647.71512113617359</v>
      </c>
      <c r="AF19" s="28">
        <v>3</v>
      </c>
      <c r="AG19" s="28">
        <v>200000</v>
      </c>
      <c r="AH19" s="27">
        <f t="shared" si="1"/>
        <v>600000</v>
      </c>
    </row>
    <row r="20" spans="1:34">
      <c r="A20" s="33"/>
      <c r="B20" s="4"/>
      <c r="C20" s="4"/>
      <c r="D20" s="4"/>
      <c r="E20" s="4"/>
      <c r="F20" s="4"/>
      <c r="G20" s="54"/>
      <c r="H20" s="73"/>
      <c r="I20" s="54"/>
      <c r="J20" s="54"/>
      <c r="K20" s="14"/>
      <c r="L20" s="3"/>
      <c r="M20" s="3"/>
      <c r="N20" s="14"/>
      <c r="O20" s="3"/>
      <c r="P20" s="3"/>
      <c r="Q20" s="14"/>
      <c r="R20" s="19"/>
      <c r="S20" s="3"/>
      <c r="T20" s="14"/>
      <c r="U20" s="3"/>
      <c r="V20" s="3"/>
      <c r="W20" s="14"/>
      <c r="X20" s="3"/>
      <c r="Y20" s="3"/>
      <c r="Z20" s="14"/>
      <c r="AA20" s="3"/>
      <c r="AB20" s="3"/>
      <c r="AC20" s="14"/>
      <c r="AD20" s="3"/>
      <c r="AE20" s="33"/>
      <c r="AF20" s="28"/>
      <c r="AG20" s="27"/>
      <c r="AH20" s="27"/>
    </row>
    <row r="21" spans="1:34">
      <c r="A21" s="33"/>
      <c r="B21" s="4"/>
      <c r="C21" s="4"/>
      <c r="D21" s="4"/>
      <c r="E21" s="4"/>
      <c r="F21" s="4"/>
      <c r="G21" s="54"/>
      <c r="H21" s="73"/>
      <c r="I21" s="54"/>
      <c r="J21" s="54"/>
      <c r="K21" s="14"/>
      <c r="L21" s="3"/>
      <c r="M21" s="3"/>
      <c r="N21" s="14"/>
      <c r="O21" s="3"/>
      <c r="P21" s="3"/>
      <c r="Q21" s="14"/>
      <c r="R21" s="19"/>
      <c r="S21" s="3"/>
      <c r="T21" s="14"/>
      <c r="U21" s="3"/>
      <c r="V21" s="3"/>
      <c r="W21" s="14"/>
      <c r="X21" s="3"/>
      <c r="Y21" s="3"/>
      <c r="Z21" s="14"/>
      <c r="AA21" s="3"/>
      <c r="AB21" s="3"/>
      <c r="AC21" s="14"/>
      <c r="AD21" s="3"/>
      <c r="AE21" s="33"/>
      <c r="AF21" s="28"/>
      <c r="AG21" s="27"/>
      <c r="AH21" s="27"/>
    </row>
    <row r="22" spans="1:34" ht="15.6">
      <c r="A22" s="33"/>
      <c r="B22" s="20" t="s">
        <v>15</v>
      </c>
      <c r="C22" s="4"/>
      <c r="D22" s="4"/>
      <c r="E22" s="4"/>
      <c r="F22" s="4"/>
      <c r="G22" s="54"/>
      <c r="H22" s="73"/>
      <c r="I22" s="54"/>
      <c r="J22" s="54"/>
      <c r="K22" s="14"/>
      <c r="L22" s="3"/>
      <c r="M22" s="3"/>
      <c r="N22" s="14"/>
      <c r="O22" s="3"/>
      <c r="P22" s="3"/>
      <c r="Q22" s="14"/>
      <c r="R22" s="19"/>
      <c r="S22" s="3"/>
      <c r="T22" s="14"/>
      <c r="U22" s="3"/>
      <c r="V22" s="3"/>
      <c r="W22" s="14"/>
      <c r="X22" s="3"/>
      <c r="Y22" s="3"/>
      <c r="Z22" s="14"/>
      <c r="AA22" s="3"/>
      <c r="AB22" s="3"/>
      <c r="AC22" s="14"/>
      <c r="AD22" s="3"/>
      <c r="AE22" s="33"/>
      <c r="AF22" s="28"/>
      <c r="AG22" s="27"/>
      <c r="AH22" s="27"/>
    </row>
    <row r="23" spans="1:34">
      <c r="A23" s="33"/>
      <c r="B23" s="8" t="s">
        <v>14</v>
      </c>
      <c r="C23" s="4"/>
      <c r="D23" s="4"/>
      <c r="E23" s="4"/>
      <c r="F23" s="4"/>
      <c r="G23" s="54"/>
      <c r="H23" s="73"/>
      <c r="I23" s="54"/>
      <c r="J23" s="54"/>
      <c r="K23" s="14"/>
      <c r="L23" s="3"/>
      <c r="M23" s="3"/>
      <c r="N23" s="14"/>
      <c r="O23" s="3"/>
      <c r="P23" s="3"/>
      <c r="Q23" s="14"/>
      <c r="R23" s="19"/>
      <c r="S23" s="3"/>
      <c r="T23" s="14"/>
      <c r="U23" s="3"/>
      <c r="V23" s="3"/>
      <c r="W23" s="14"/>
      <c r="X23" s="3"/>
      <c r="Y23" s="3"/>
      <c r="Z23" s="14"/>
      <c r="AA23" s="3"/>
      <c r="AB23" s="3"/>
      <c r="AC23" s="14"/>
      <c r="AD23" s="3"/>
      <c r="AE23" s="33"/>
      <c r="AF23" s="28"/>
      <c r="AG23" s="27"/>
      <c r="AH23" s="27"/>
    </row>
    <row r="24" spans="1:34">
      <c r="A24" s="64">
        <v>1</v>
      </c>
      <c r="B24" s="39" t="s">
        <v>258</v>
      </c>
      <c r="C24" s="39" t="s">
        <v>259</v>
      </c>
      <c r="D24" s="39" t="s">
        <v>40</v>
      </c>
      <c r="E24" s="40" t="s">
        <v>260</v>
      </c>
      <c r="F24" s="41"/>
      <c r="G24" s="40"/>
      <c r="H24" s="60"/>
      <c r="I24" s="40"/>
      <c r="J24" s="40"/>
      <c r="K24" s="60"/>
      <c r="L24" s="40"/>
      <c r="M24" s="40">
        <v>10</v>
      </c>
      <c r="N24" s="42">
        <v>3.6273148148148145E-2</v>
      </c>
      <c r="O24" s="43">
        <v>994.22336328626443</v>
      </c>
      <c r="P24" s="40">
        <v>10</v>
      </c>
      <c r="Q24" s="42">
        <v>3.3854166666666664E-2</v>
      </c>
      <c r="R24" s="43">
        <v>841.58415841584167</v>
      </c>
      <c r="S24" s="62"/>
      <c r="T24" s="60"/>
      <c r="U24" s="40"/>
      <c r="V24" s="40"/>
      <c r="W24" s="60"/>
      <c r="X24" s="40"/>
      <c r="Y24" s="40">
        <v>17</v>
      </c>
      <c r="Z24" s="42">
        <v>8.0659722222222216E-2</v>
      </c>
      <c r="AA24" s="43">
        <v>888.87117346938794</v>
      </c>
      <c r="AB24" s="62">
        <v>20</v>
      </c>
      <c r="AC24" s="42">
        <v>7.9733796296296303E-2</v>
      </c>
      <c r="AD24" s="43">
        <v>1000</v>
      </c>
      <c r="AE24" s="44">
        <f t="shared" ref="AE24:AE30" si="2">I24+L24+O24+R24+U24+X24+AA24+AD24</f>
        <v>3724.6786951714939</v>
      </c>
      <c r="AF24" s="28">
        <v>4</v>
      </c>
      <c r="AG24" s="28">
        <v>200000</v>
      </c>
      <c r="AH24" s="27">
        <f t="shared" ref="AH24:AH30" si="3">AF24*AG24</f>
        <v>800000</v>
      </c>
    </row>
    <row r="25" spans="1:34">
      <c r="A25" s="38">
        <v>2</v>
      </c>
      <c r="B25" s="39" t="s">
        <v>252</v>
      </c>
      <c r="C25" s="39" t="s">
        <v>212</v>
      </c>
      <c r="D25" s="39" t="s">
        <v>40</v>
      </c>
      <c r="E25" s="40" t="s">
        <v>253</v>
      </c>
      <c r="F25" s="41"/>
      <c r="G25" s="40"/>
      <c r="H25" s="60"/>
      <c r="I25" s="40"/>
      <c r="J25" s="40"/>
      <c r="K25" s="60"/>
      <c r="L25" s="62"/>
      <c r="M25" s="40">
        <v>20</v>
      </c>
      <c r="N25" s="42">
        <v>8.0324074074074062E-2</v>
      </c>
      <c r="O25" s="43">
        <v>775.15001764913552</v>
      </c>
      <c r="P25" s="40">
        <v>21</v>
      </c>
      <c r="Q25" s="42">
        <v>8.3761574074074072E-2</v>
      </c>
      <c r="R25" s="43">
        <v>837.61644715708326</v>
      </c>
      <c r="S25" s="62"/>
      <c r="T25" s="60"/>
      <c r="U25" s="45"/>
      <c r="V25" s="62"/>
      <c r="W25" s="60"/>
      <c r="X25" s="60"/>
      <c r="Y25" s="62">
        <v>10</v>
      </c>
      <c r="Z25" s="42">
        <v>5.9895833333333336E-2</v>
      </c>
      <c r="AA25" s="43">
        <v>926.79386146827051</v>
      </c>
      <c r="AB25" s="62">
        <v>10</v>
      </c>
      <c r="AC25" s="42">
        <v>4.3587962962962967E-2</v>
      </c>
      <c r="AD25" s="43">
        <v>820.17543859649118</v>
      </c>
      <c r="AE25" s="44">
        <f t="shared" si="2"/>
        <v>3359.7357648709803</v>
      </c>
      <c r="AF25" s="28">
        <v>4</v>
      </c>
      <c r="AG25" s="28">
        <v>200000</v>
      </c>
      <c r="AH25" s="27">
        <f t="shared" si="3"/>
        <v>800000</v>
      </c>
    </row>
    <row r="26" spans="1:34">
      <c r="A26" s="38">
        <v>3</v>
      </c>
      <c r="B26" s="39" t="s">
        <v>254</v>
      </c>
      <c r="C26" s="39" t="s">
        <v>255</v>
      </c>
      <c r="D26" s="39" t="s">
        <v>40</v>
      </c>
      <c r="E26" s="40" t="s">
        <v>256</v>
      </c>
      <c r="F26" s="41" t="s">
        <v>257</v>
      </c>
      <c r="G26" s="40"/>
      <c r="H26" s="60"/>
      <c r="I26" s="40"/>
      <c r="J26" s="40"/>
      <c r="K26" s="60"/>
      <c r="L26" s="62"/>
      <c r="M26" s="40"/>
      <c r="N26" s="60"/>
      <c r="O26" s="40"/>
      <c r="P26" s="40">
        <v>10</v>
      </c>
      <c r="Q26" s="42">
        <v>4.5150462962962962E-2</v>
      </c>
      <c r="R26" s="43">
        <v>455.04950495049525</v>
      </c>
      <c r="S26" s="62">
        <v>40</v>
      </c>
      <c r="T26" s="42">
        <v>0.10907407407407409</v>
      </c>
      <c r="U26" s="43">
        <v>800.40733197556006</v>
      </c>
      <c r="V26" s="40" t="s">
        <v>278</v>
      </c>
      <c r="W26" s="42">
        <v>9.8553240740740733E-2</v>
      </c>
      <c r="X26" s="43">
        <v>714.9109568367038</v>
      </c>
      <c r="Y26" s="62">
        <v>17</v>
      </c>
      <c r="Z26" s="42">
        <v>0.11425925925925927</v>
      </c>
      <c r="AA26" s="43">
        <v>426.02040816326524</v>
      </c>
      <c r="AB26" s="62">
        <v>10</v>
      </c>
      <c r="AC26" s="42">
        <v>5.1053240740740746E-2</v>
      </c>
      <c r="AD26" s="43">
        <v>618.10776942355881</v>
      </c>
      <c r="AE26" s="44">
        <f t="shared" si="2"/>
        <v>3014.4959713495828</v>
      </c>
      <c r="AF26" s="28">
        <v>5</v>
      </c>
      <c r="AG26" s="28">
        <v>200000</v>
      </c>
      <c r="AH26" s="27">
        <f t="shared" si="3"/>
        <v>1000000</v>
      </c>
    </row>
    <row r="27" spans="1:34">
      <c r="A27" s="32">
        <v>4</v>
      </c>
      <c r="B27" s="27" t="s">
        <v>264</v>
      </c>
      <c r="C27" s="27" t="s">
        <v>222</v>
      </c>
      <c r="D27" s="27" t="s">
        <v>40</v>
      </c>
      <c r="E27" s="28" t="s">
        <v>265</v>
      </c>
      <c r="F27" s="27"/>
      <c r="G27" s="54"/>
      <c r="H27" s="73"/>
      <c r="I27" s="54"/>
      <c r="J27" s="54">
        <v>10</v>
      </c>
      <c r="K27" s="29">
        <v>2.4814814814814817E-2</v>
      </c>
      <c r="L27" s="30">
        <v>934.92300049677056</v>
      </c>
      <c r="M27" s="3"/>
      <c r="N27" s="14"/>
      <c r="O27" s="3"/>
      <c r="P27" s="3">
        <v>10</v>
      </c>
      <c r="Q27" s="29">
        <v>3.6041666666666666E-2</v>
      </c>
      <c r="R27" s="30">
        <v>766.73267326732673</v>
      </c>
      <c r="S27" s="19">
        <v>60</v>
      </c>
      <c r="T27" s="29">
        <v>0.14319444444444443</v>
      </c>
      <c r="U27" s="30">
        <v>757.70659704789648</v>
      </c>
      <c r="V27" s="54"/>
      <c r="W27" s="73"/>
      <c r="X27" s="3"/>
      <c r="Y27" s="3"/>
      <c r="Z27" s="14"/>
      <c r="AA27" s="3"/>
      <c r="AB27" s="19"/>
      <c r="AC27" s="14"/>
      <c r="AD27" s="13"/>
      <c r="AE27" s="23">
        <f t="shared" si="2"/>
        <v>2459.3622708119938</v>
      </c>
      <c r="AF27" s="28">
        <v>3</v>
      </c>
      <c r="AG27" s="28">
        <v>200000</v>
      </c>
      <c r="AH27" s="27">
        <f t="shared" si="3"/>
        <v>600000</v>
      </c>
    </row>
    <row r="28" spans="1:34">
      <c r="A28" s="33">
        <v>5</v>
      </c>
      <c r="B28" s="27" t="s">
        <v>261</v>
      </c>
      <c r="C28" s="27" t="s">
        <v>228</v>
      </c>
      <c r="D28" s="27" t="s">
        <v>262</v>
      </c>
      <c r="E28" s="28" t="s">
        <v>263</v>
      </c>
      <c r="F28" s="27"/>
      <c r="G28" s="54"/>
      <c r="H28" s="73"/>
      <c r="I28" s="54"/>
      <c r="J28" s="54"/>
      <c r="K28" s="14"/>
      <c r="L28" s="3"/>
      <c r="M28" s="3">
        <v>20</v>
      </c>
      <c r="N28" s="29">
        <v>7.9791666666666664E-2</v>
      </c>
      <c r="O28" s="30">
        <v>783.26861983762819</v>
      </c>
      <c r="P28" s="3"/>
      <c r="Q28" s="14"/>
      <c r="R28" s="13"/>
      <c r="S28" s="19"/>
      <c r="T28" s="73"/>
      <c r="U28" s="54"/>
      <c r="V28" s="54"/>
      <c r="W28" s="73"/>
      <c r="X28" s="3"/>
      <c r="Y28" s="3">
        <v>17</v>
      </c>
      <c r="Z28" s="29">
        <v>9.5810185185185179E-2</v>
      </c>
      <c r="AA28" s="30">
        <v>680.16581632653072</v>
      </c>
      <c r="AB28" s="19">
        <v>10</v>
      </c>
      <c r="AC28" s="29">
        <v>4.4861111111111109E-2</v>
      </c>
      <c r="AD28" s="30">
        <v>785.71428571428578</v>
      </c>
      <c r="AE28" s="23">
        <f t="shared" si="2"/>
        <v>2249.1487218784446</v>
      </c>
      <c r="AF28" s="28">
        <v>3</v>
      </c>
      <c r="AG28" s="28">
        <v>200000</v>
      </c>
      <c r="AH28" s="27">
        <f t="shared" si="3"/>
        <v>600000</v>
      </c>
    </row>
    <row r="29" spans="1:34">
      <c r="A29" s="33">
        <v>6</v>
      </c>
      <c r="B29" s="27" t="s">
        <v>250</v>
      </c>
      <c r="C29" s="27" t="s">
        <v>215</v>
      </c>
      <c r="D29" s="27" t="s">
        <v>40</v>
      </c>
      <c r="E29" s="28" t="s">
        <v>251</v>
      </c>
      <c r="F29" s="27"/>
      <c r="G29" s="54"/>
      <c r="H29" s="73"/>
      <c r="I29" s="54"/>
      <c r="J29" s="54"/>
      <c r="K29" s="14"/>
      <c r="L29" s="3"/>
      <c r="M29" s="3"/>
      <c r="N29" s="14"/>
      <c r="O29" s="14"/>
      <c r="P29" s="19">
        <v>10</v>
      </c>
      <c r="Q29" s="29">
        <v>4.3819444444444446E-2</v>
      </c>
      <c r="R29" s="30">
        <v>500.59405940594058</v>
      </c>
      <c r="S29" s="19"/>
      <c r="T29" s="14"/>
      <c r="U29" s="13"/>
      <c r="V29" s="19"/>
      <c r="W29" s="14"/>
      <c r="X29" s="14"/>
      <c r="Y29" s="19">
        <v>17</v>
      </c>
      <c r="Z29" s="29">
        <v>0.11898148148148148</v>
      </c>
      <c r="AA29" s="30">
        <v>360.9693877551021</v>
      </c>
      <c r="AB29" s="19">
        <v>20</v>
      </c>
      <c r="AC29" s="29">
        <v>0.11369212962962964</v>
      </c>
      <c r="AD29" s="30">
        <v>574.10364348962116</v>
      </c>
      <c r="AE29" s="23">
        <f t="shared" si="2"/>
        <v>1435.6670906506638</v>
      </c>
      <c r="AF29" s="28">
        <v>3</v>
      </c>
      <c r="AG29" s="28">
        <v>200000</v>
      </c>
      <c r="AH29" s="27">
        <f t="shared" si="3"/>
        <v>600000</v>
      </c>
    </row>
    <row r="30" spans="1:34">
      <c r="A30" s="32">
        <v>7</v>
      </c>
      <c r="B30" s="27" t="s">
        <v>247</v>
      </c>
      <c r="C30" s="27" t="s">
        <v>212</v>
      </c>
      <c r="D30" s="27" t="s">
        <v>248</v>
      </c>
      <c r="E30" s="28" t="s">
        <v>249</v>
      </c>
      <c r="F30" s="27"/>
      <c r="G30" s="54"/>
      <c r="H30" s="73"/>
      <c r="I30" s="54"/>
      <c r="J30" s="54"/>
      <c r="K30" s="14"/>
      <c r="L30" s="19"/>
      <c r="M30" s="3">
        <v>10</v>
      </c>
      <c r="N30" s="29">
        <v>4.5428240740740734E-2</v>
      </c>
      <c r="O30" s="30">
        <v>740.37227214377424</v>
      </c>
      <c r="P30" s="3">
        <v>42</v>
      </c>
      <c r="Q30" s="29">
        <v>0.20827546296296295</v>
      </c>
      <c r="R30" s="30">
        <v>520.51303132450903</v>
      </c>
      <c r="S30" s="19"/>
      <c r="T30" s="14"/>
      <c r="U30" s="13"/>
      <c r="V30" s="19"/>
      <c r="W30" s="14"/>
      <c r="X30" s="14"/>
      <c r="Y30" s="19">
        <v>17</v>
      </c>
      <c r="Z30" s="29">
        <v>0.13576388888888888</v>
      </c>
      <c r="AA30" s="30">
        <v>129.78316326530637</v>
      </c>
      <c r="AB30" s="19"/>
      <c r="AC30" s="14"/>
      <c r="AD30" s="13"/>
      <c r="AE30" s="23">
        <f t="shared" si="2"/>
        <v>1390.6684667335899</v>
      </c>
      <c r="AF30" s="28">
        <v>3</v>
      </c>
      <c r="AG30" s="28">
        <v>200000</v>
      </c>
      <c r="AH30" s="27">
        <f t="shared" si="3"/>
        <v>600000</v>
      </c>
    </row>
    <row r="31" spans="1:34">
      <c r="A31" s="33"/>
      <c r="B31" s="4"/>
      <c r="C31" s="4"/>
      <c r="D31" s="4"/>
      <c r="E31" s="4"/>
      <c r="F31" s="4"/>
      <c r="G31" s="54"/>
      <c r="H31" s="73"/>
      <c r="I31" s="54"/>
      <c r="J31" s="54"/>
      <c r="K31" s="14"/>
      <c r="L31" s="3"/>
      <c r="M31" s="3"/>
      <c r="N31" s="14"/>
      <c r="O31" s="3"/>
      <c r="P31" s="3"/>
      <c r="Q31" s="14"/>
      <c r="R31" s="19"/>
      <c r="S31" s="3"/>
      <c r="T31" s="73"/>
      <c r="U31" s="54"/>
      <c r="V31" s="54"/>
      <c r="W31" s="73"/>
      <c r="X31" s="3"/>
      <c r="Y31" s="3"/>
      <c r="Z31" s="14"/>
      <c r="AA31" s="3"/>
      <c r="AB31" s="3"/>
      <c r="AC31" s="14"/>
      <c r="AD31" s="3"/>
      <c r="AE31" s="33"/>
      <c r="AF31" s="28"/>
      <c r="AG31" s="27"/>
      <c r="AH31" s="27"/>
    </row>
    <row r="32" spans="1:34" ht="15.6">
      <c r="A32" s="33"/>
      <c r="B32" s="20" t="s">
        <v>16</v>
      </c>
      <c r="C32" s="4"/>
      <c r="D32" s="4"/>
      <c r="E32" s="4"/>
      <c r="F32" s="4"/>
      <c r="G32" s="54"/>
      <c r="H32" s="73"/>
      <c r="I32" s="54"/>
      <c r="J32" s="54"/>
      <c r="K32" s="14"/>
      <c r="L32" s="3"/>
      <c r="M32" s="3"/>
      <c r="N32" s="14"/>
      <c r="O32" s="3"/>
      <c r="P32" s="3"/>
      <c r="Q32" s="14"/>
      <c r="R32" s="19"/>
      <c r="S32" s="3"/>
      <c r="T32" s="73"/>
      <c r="U32" s="54"/>
      <c r="V32" s="54"/>
      <c r="W32" s="73"/>
      <c r="X32" s="3"/>
      <c r="Y32" s="3"/>
      <c r="Z32" s="14"/>
      <c r="AA32" s="3"/>
      <c r="AB32" s="3"/>
      <c r="AC32" s="14"/>
      <c r="AD32" s="3"/>
      <c r="AE32" s="33"/>
      <c r="AF32" s="28"/>
      <c r="AG32" s="27"/>
      <c r="AH32" s="27"/>
    </row>
    <row r="33" spans="1:34">
      <c r="A33" s="33"/>
      <c r="B33" s="8" t="s">
        <v>14</v>
      </c>
      <c r="C33" s="4"/>
      <c r="D33" s="4"/>
      <c r="E33" s="4"/>
      <c r="F33" s="4"/>
      <c r="G33" s="54"/>
      <c r="H33" s="73"/>
      <c r="I33" s="54"/>
      <c r="J33" s="54"/>
      <c r="K33" s="14"/>
      <c r="L33" s="3"/>
      <c r="M33" s="3"/>
      <c r="N33" s="14"/>
      <c r="O33" s="3"/>
      <c r="P33" s="3"/>
      <c r="Q33" s="14"/>
      <c r="R33" s="19"/>
      <c r="S33" s="3"/>
      <c r="T33" s="14"/>
      <c r="U33" s="3"/>
      <c r="V33" s="3"/>
      <c r="W33" s="14"/>
      <c r="X33" s="3"/>
      <c r="Y33" s="3"/>
      <c r="Z33" s="14"/>
      <c r="AA33" s="3"/>
      <c r="AB33" s="3"/>
      <c r="AC33" s="14"/>
      <c r="AD33" s="3"/>
      <c r="AE33" s="33"/>
      <c r="AF33" s="28"/>
      <c r="AG33" s="27"/>
      <c r="AH33" s="27"/>
    </row>
    <row r="34" spans="1:34">
      <c r="A34" s="38">
        <v>1</v>
      </c>
      <c r="B34" s="39" t="s">
        <v>266</v>
      </c>
      <c r="C34" s="39" t="s">
        <v>259</v>
      </c>
      <c r="D34" s="39" t="s">
        <v>81</v>
      </c>
      <c r="E34" s="40" t="s">
        <v>267</v>
      </c>
      <c r="F34" s="41" t="s">
        <v>210</v>
      </c>
      <c r="G34" s="40"/>
      <c r="H34" s="60"/>
      <c r="I34" s="40"/>
      <c r="J34" s="40"/>
      <c r="K34" s="60"/>
      <c r="L34" s="62"/>
      <c r="M34" s="40">
        <v>20</v>
      </c>
      <c r="N34" s="42">
        <v>6.9791666666666669E-2</v>
      </c>
      <c r="O34" s="43">
        <v>935.75714789975302</v>
      </c>
      <c r="P34" s="40">
        <v>42</v>
      </c>
      <c r="Q34" s="42">
        <v>0.17265046296296296</v>
      </c>
      <c r="R34" s="43">
        <v>773.57559812546265</v>
      </c>
      <c r="S34" s="62"/>
      <c r="T34" s="60"/>
      <c r="U34" s="40"/>
      <c r="V34" s="40"/>
      <c r="W34" s="60"/>
      <c r="X34" s="40"/>
      <c r="Y34" s="40">
        <v>45</v>
      </c>
      <c r="Z34" s="42">
        <v>0.28771990740740744</v>
      </c>
      <c r="AA34" s="43">
        <v>1000</v>
      </c>
      <c r="AB34" s="62">
        <v>30</v>
      </c>
      <c r="AC34" s="42">
        <v>0.13824074074074075</v>
      </c>
      <c r="AD34" s="43">
        <v>753.10575216619679</v>
      </c>
      <c r="AE34" s="44">
        <f>I34+L34+O34+R34+U34+X34+AA34+AD34</f>
        <v>3462.4384981914127</v>
      </c>
      <c r="AF34" s="28">
        <v>4</v>
      </c>
      <c r="AG34" s="28">
        <v>200000</v>
      </c>
      <c r="AH34" s="27">
        <f t="shared" ref="AH34:AH36" si="4">AF34*AG34</f>
        <v>800000</v>
      </c>
    </row>
    <row r="35" spans="1:34">
      <c r="A35" s="38">
        <v>2</v>
      </c>
      <c r="B35" s="39" t="s">
        <v>268</v>
      </c>
      <c r="C35" s="39" t="s">
        <v>269</v>
      </c>
      <c r="D35" s="39" t="s">
        <v>40</v>
      </c>
      <c r="E35" s="40" t="s">
        <v>270</v>
      </c>
      <c r="F35" s="41" t="s">
        <v>271</v>
      </c>
      <c r="G35" s="40">
        <v>30</v>
      </c>
      <c r="H35" s="42">
        <v>0.10881944444444445</v>
      </c>
      <c r="I35" s="63">
        <v>1000</v>
      </c>
      <c r="J35" s="40">
        <v>50</v>
      </c>
      <c r="K35" s="42">
        <v>0.13717592592592592</v>
      </c>
      <c r="L35" s="63">
        <v>951.61432994250345</v>
      </c>
      <c r="M35" s="40"/>
      <c r="N35" s="60"/>
      <c r="O35" s="40"/>
      <c r="P35" s="40">
        <v>21</v>
      </c>
      <c r="Q35" s="42">
        <v>0.12725694444444444</v>
      </c>
      <c r="R35" s="43">
        <v>234.01863154513336</v>
      </c>
      <c r="S35" s="62">
        <v>60</v>
      </c>
      <c r="T35" s="42">
        <v>0.15929398148148147</v>
      </c>
      <c r="U35" s="43">
        <v>618.0339391505172</v>
      </c>
      <c r="V35" s="40" t="s">
        <v>278</v>
      </c>
      <c r="W35" s="42">
        <v>0.10701388888888891</v>
      </c>
      <c r="X35" s="43">
        <v>604.58798671898535</v>
      </c>
      <c r="Y35" s="40">
        <v>17</v>
      </c>
      <c r="Z35" s="42">
        <v>0.15469907407407407</v>
      </c>
      <c r="AA35" s="43">
        <v>20</v>
      </c>
      <c r="AB35" s="62"/>
      <c r="AC35" s="60"/>
      <c r="AD35" s="45"/>
      <c r="AE35" s="44">
        <f>I35+L35+O35+R35+U35+X35+AA35+AD35</f>
        <v>3428.2548873571395</v>
      </c>
      <c r="AF35" s="28">
        <v>6</v>
      </c>
      <c r="AG35" s="28">
        <v>200000</v>
      </c>
      <c r="AH35" s="27">
        <f t="shared" si="4"/>
        <v>1200000</v>
      </c>
    </row>
    <row r="36" spans="1:34">
      <c r="A36" s="38">
        <v>3</v>
      </c>
      <c r="B36" s="39" t="s">
        <v>272</v>
      </c>
      <c r="C36" s="39" t="s">
        <v>228</v>
      </c>
      <c r="D36" s="39" t="s">
        <v>40</v>
      </c>
      <c r="E36" s="40">
        <v>1979</v>
      </c>
      <c r="F36" s="41"/>
      <c r="G36" s="40"/>
      <c r="H36" s="60"/>
      <c r="I36" s="40"/>
      <c r="J36" s="40"/>
      <c r="K36" s="60"/>
      <c r="L36" s="40"/>
      <c r="M36" s="40"/>
      <c r="N36" s="60"/>
      <c r="O36" s="40"/>
      <c r="P36" s="40">
        <v>42</v>
      </c>
      <c r="Q36" s="42">
        <v>0.14077546296296298</v>
      </c>
      <c r="R36" s="43">
        <v>1000</v>
      </c>
      <c r="S36" s="62"/>
      <c r="T36" s="60"/>
      <c r="U36" s="40"/>
      <c r="V36" s="40"/>
      <c r="W36" s="60"/>
      <c r="X36" s="40"/>
      <c r="Y36" s="40">
        <v>17</v>
      </c>
      <c r="Z36" s="42">
        <v>7.2592592592592597E-2</v>
      </c>
      <c r="AA36" s="43">
        <v>1000</v>
      </c>
      <c r="AB36" s="62">
        <v>30</v>
      </c>
      <c r="AC36" s="42">
        <v>0.11086805555555555</v>
      </c>
      <c r="AD36" s="43">
        <v>1000</v>
      </c>
      <c r="AE36" s="44">
        <f>I36+L36+O36+R36+U36+X36+AA36+AD36</f>
        <v>3000</v>
      </c>
      <c r="AF36" s="28">
        <v>3</v>
      </c>
      <c r="AG36" s="28">
        <v>200000</v>
      </c>
      <c r="AH36" s="27">
        <f t="shared" si="4"/>
        <v>600000</v>
      </c>
    </row>
    <row r="37" spans="1:34">
      <c r="K37" s="48"/>
      <c r="L37" s="48"/>
      <c r="M37" s="48"/>
      <c r="N37" s="48"/>
    </row>
    <row r="38" spans="1:34">
      <c r="K38" s="48"/>
      <c r="L38" s="48"/>
      <c r="M38" s="48"/>
      <c r="N38" s="48"/>
    </row>
    <row r="39" spans="1:34">
      <c r="B39" s="1" t="s">
        <v>17</v>
      </c>
      <c r="E39" s="1">
        <v>53</v>
      </c>
      <c r="F39" s="2" t="s">
        <v>22</v>
      </c>
      <c r="G39" s="1">
        <v>25</v>
      </c>
      <c r="H39" s="2" t="s">
        <v>23</v>
      </c>
      <c r="I39" s="2" t="s">
        <v>24</v>
      </c>
      <c r="J39" s="2">
        <v>78</v>
      </c>
      <c r="K39" s="48"/>
      <c r="L39" s="48"/>
      <c r="M39" s="48"/>
      <c r="N39" s="48"/>
    </row>
    <row r="40" spans="1:34">
      <c r="F40" s="2"/>
      <c r="G40" s="1"/>
      <c r="K40" s="48"/>
      <c r="L40" s="48"/>
      <c r="M40" s="48"/>
      <c r="N40" s="48"/>
    </row>
    <row r="41" spans="1:34">
      <c r="E41" s="2"/>
      <c r="F41" s="2"/>
      <c r="K41" s="48"/>
      <c r="L41" s="48"/>
      <c r="M41" s="48"/>
      <c r="N41" s="48"/>
    </row>
    <row r="42" spans="1:34">
      <c r="B42" s="1" t="s">
        <v>18</v>
      </c>
      <c r="E42" s="1" t="s">
        <v>19</v>
      </c>
      <c r="F42" s="2"/>
    </row>
    <row r="43" spans="1:34">
      <c r="E43" s="2"/>
      <c r="F43" s="2"/>
    </row>
    <row r="44" spans="1:34">
      <c r="B44" s="1" t="s">
        <v>20</v>
      </c>
      <c r="E44" s="1" t="s">
        <v>21</v>
      </c>
      <c r="F44" s="2"/>
    </row>
  </sheetData>
  <sortState ref="B24:AE30">
    <sortCondition descending="1" ref="AE24:AE30"/>
  </sortState>
  <mergeCells count="7">
    <mergeCell ref="V1:X1"/>
    <mergeCell ref="Y1:AA1"/>
    <mergeCell ref="G1:I1"/>
    <mergeCell ref="J1:L1"/>
    <mergeCell ref="M1:O1"/>
    <mergeCell ref="P1:R1"/>
    <mergeCell ref="S1:U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МУЖЧИНЫ</vt:lpstr>
      <vt:lpstr>ЖЕНЩИНЫ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Яна</dc:creator>
  <cp:lastModifiedBy>Яна</cp:lastModifiedBy>
  <dcterms:created xsi:type="dcterms:W3CDTF">2024-11-13T07:39:44Z</dcterms:created>
  <dcterms:modified xsi:type="dcterms:W3CDTF">2025-11-02T20:49:36Z</dcterms:modified>
</cp:coreProperties>
</file>