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140" windowHeight="12015" activeTab="4"/>
  </bookViews>
  <sheets>
    <sheet name="команды_М" sheetId="1" r:id="rId1"/>
    <sheet name="команды_Ж" sheetId="2" r:id="rId2"/>
    <sheet name="школа_М" sheetId="3" r:id="rId3"/>
    <sheet name="рейтинги_М" sheetId="4" r:id="rId4"/>
    <sheet name="текущее_М" sheetId="5" r:id="rId5"/>
    <sheet name="рейтинги_Ж" sheetId="6" r:id="rId6"/>
    <sheet name="текущее_Ж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<sst xmlns="http://schemas.openxmlformats.org/spreadsheetml/2006/main" count="680" uniqueCount="348">
  <si>
    <t>мужчины</t>
  </si>
  <si>
    <t>ФИО</t>
  </si>
  <si>
    <t>команда</t>
  </si>
  <si>
    <t>сп.разр</t>
  </si>
  <si>
    <t>Цыганков Виктор Андреевич</t>
  </si>
  <si>
    <t>Красноярск-1</t>
  </si>
  <si>
    <t>МС</t>
  </si>
  <si>
    <t>Власенко Павел Сергеевич</t>
  </si>
  <si>
    <t>КМС</t>
  </si>
  <si>
    <t>Савельев Игорь Борисович</t>
  </si>
  <si>
    <t>Москва</t>
  </si>
  <si>
    <t>Иванов Александр Сергеевич</t>
  </si>
  <si>
    <t>Осипов Иван Дмитриевич</t>
  </si>
  <si>
    <t>Ростов-3</t>
  </si>
  <si>
    <t>Васильев Андрей Сергеевич</t>
  </si>
  <si>
    <t>Антошин Алексей Викторович</t>
  </si>
  <si>
    <t>Ростов-2</t>
  </si>
  <si>
    <t>Шипилов Виталий Викторович</t>
  </si>
  <si>
    <t>Дмитриенко Евгений Владимирович</t>
  </si>
  <si>
    <t>Максюков Артем Александрович</t>
  </si>
  <si>
    <t>Аистов Евгений Александрович</t>
  </si>
  <si>
    <t>Воронеж</t>
  </si>
  <si>
    <t>Мамлеев Эльдар Рамильевич</t>
  </si>
  <si>
    <t>Клепиков Александр Александрович</t>
  </si>
  <si>
    <t>Иркутск-1</t>
  </si>
  <si>
    <t>Войличенко Сергей Константинович</t>
  </si>
  <si>
    <t>Темерев Иван Михайлович</t>
  </si>
  <si>
    <t>Алдын-Херель Тимур Валерьевич</t>
  </si>
  <si>
    <t>Кондрашов Владимир Викторович</t>
  </si>
  <si>
    <t>Челябинск</t>
  </si>
  <si>
    <t>Валеев Виктор Абрарович</t>
  </si>
  <si>
    <t>Леонов Петр Георгиевич</t>
  </si>
  <si>
    <t>Дагестан</t>
  </si>
  <si>
    <t xml:space="preserve">Бернацкий Сергей </t>
  </si>
  <si>
    <t>Веретенин Денис Анатольевич</t>
  </si>
  <si>
    <t>Башкирцев Евгений Петрович</t>
  </si>
  <si>
    <t>Жирнов Дмитрий Николаевич</t>
  </si>
  <si>
    <t>РСО -Алания</t>
  </si>
  <si>
    <t>Абисалов Анатолий Дмитриевич</t>
  </si>
  <si>
    <t>№</t>
  </si>
  <si>
    <t>женщины</t>
  </si>
  <si>
    <t>Кулинич Татьяна Михайловна</t>
  </si>
  <si>
    <t>Красноярск-2</t>
  </si>
  <si>
    <t>Иванова Анна Сергеевна</t>
  </si>
  <si>
    <t>Терентьева Юлия Владимировна</t>
  </si>
  <si>
    <t>Красноярск-3</t>
  </si>
  <si>
    <t>Галацевич Полина Павловна</t>
  </si>
  <si>
    <t>Лопухина Ольга Александровна</t>
  </si>
  <si>
    <t>Москва-2</t>
  </si>
  <si>
    <t>Топоркова Дарья Вячеславовна</t>
  </si>
  <si>
    <t>Мельникова Екатерина Борисовна</t>
  </si>
  <si>
    <t>Ростов-4</t>
  </si>
  <si>
    <t>Николашина Наталья Александровна</t>
  </si>
  <si>
    <t>Ковалева Анастасия Викторовна</t>
  </si>
  <si>
    <t>Смайкина Светлана Владимировна</t>
  </si>
  <si>
    <t xml:space="preserve">Протокол мандатной комиссии Чемпионата России по альпинизму Ерыдаг-2010 г. </t>
  </si>
  <si>
    <t>протокол результатов школы (мужчины)</t>
  </si>
  <si>
    <t>место</t>
  </si>
  <si>
    <t>Трасса 1</t>
  </si>
  <si>
    <t>баллы</t>
  </si>
  <si>
    <t>Место на трассе</t>
  </si>
  <si>
    <t>Трасса 2</t>
  </si>
  <si>
    <t>Сумма баллов</t>
  </si>
  <si>
    <t>0,23.00</t>
  </si>
  <si>
    <t>0,31.47</t>
  </si>
  <si>
    <t>Москва-1</t>
  </si>
  <si>
    <t>0,33.53</t>
  </si>
  <si>
    <t>0,34.12</t>
  </si>
  <si>
    <t>Ростов-1</t>
  </si>
  <si>
    <t>0,30.11</t>
  </si>
  <si>
    <t>0,41.35</t>
  </si>
  <si>
    <t>Томск-1</t>
  </si>
  <si>
    <t>0,39.12</t>
  </si>
  <si>
    <t>0,34.57</t>
  </si>
  <si>
    <t>РСО-Алания</t>
  </si>
  <si>
    <t>0,39.16</t>
  </si>
  <si>
    <t>0,41.41</t>
  </si>
  <si>
    <t>0,41.02</t>
  </si>
  <si>
    <t>0,45.30</t>
  </si>
  <si>
    <t>0,59.40</t>
  </si>
  <si>
    <t>0,50.08</t>
  </si>
  <si>
    <t>0,25.46</t>
  </si>
  <si>
    <t>сняты</t>
  </si>
  <si>
    <t>1,06.32</t>
  </si>
  <si>
    <t>1,02.18</t>
  </si>
  <si>
    <t>1,04.10</t>
  </si>
  <si>
    <t>1,18.19</t>
  </si>
  <si>
    <t>1,44.26</t>
  </si>
  <si>
    <t>1,07.20</t>
  </si>
  <si>
    <t>Иркутск-3</t>
  </si>
  <si>
    <t>0,45.54</t>
  </si>
  <si>
    <t>Зам. по виду</t>
  </si>
  <si>
    <t>Тимофеев С.В.</t>
  </si>
  <si>
    <t>классиф.</t>
  </si>
  <si>
    <t>Вершина</t>
  </si>
  <si>
    <t>Маршрут</t>
  </si>
  <si>
    <t>к/т</t>
  </si>
  <si>
    <t>Руководитель, год</t>
  </si>
  <si>
    <t xml:space="preserve">Среднее время восх, без учета ночевок, </t>
  </si>
  <si>
    <t>рейтинг</t>
  </si>
  <si>
    <t>Итоговые баллы</t>
  </si>
  <si>
    <t>изменения</t>
  </si>
  <si>
    <t>Т/12</t>
  </si>
  <si>
    <t>Ерыдаг СЗ 3887</t>
  </si>
  <si>
    <t>левому кф СЗ ст</t>
  </si>
  <si>
    <t>5А</t>
  </si>
  <si>
    <t>Радошкевич, 80</t>
  </si>
  <si>
    <t>47а</t>
  </si>
  <si>
    <t>1-му левому кф СЗ ст</t>
  </si>
  <si>
    <t>Ручка, 80</t>
  </si>
  <si>
    <t>48в</t>
  </si>
  <si>
    <t>через "нос" баст. СЗ ст</t>
  </si>
  <si>
    <t>6А</t>
  </si>
  <si>
    <t>Дорро, 02</t>
  </si>
  <si>
    <t>бастионам СЗ ст</t>
  </si>
  <si>
    <t>Голощапов, 83</t>
  </si>
  <si>
    <t>48б</t>
  </si>
  <si>
    <t>центру баст. СЗ ст</t>
  </si>
  <si>
    <t>6Б</t>
  </si>
  <si>
    <t>Воронин, 01</t>
  </si>
  <si>
    <t>48г</t>
  </si>
  <si>
    <t>"карнизы" центра правее баст. СЗ ст</t>
  </si>
  <si>
    <t>Шанавазов, 05</t>
  </si>
  <si>
    <t>48а</t>
  </si>
  <si>
    <t>правой части СЗ ст</t>
  </si>
  <si>
    <t>5Б</t>
  </si>
  <si>
    <t>Радошкевич, 81</t>
  </si>
  <si>
    <t>46г</t>
  </si>
  <si>
    <t>Ерыдаг 3925</t>
  </si>
  <si>
    <t>С кант СЗ ст</t>
  </si>
  <si>
    <t>Андреев, 01</t>
  </si>
  <si>
    <t>46б</t>
  </si>
  <si>
    <t>левой части СЗ ст</t>
  </si>
  <si>
    <t>Щедрин, 81</t>
  </si>
  <si>
    <t>46а</t>
  </si>
  <si>
    <t>левой части СЗ ст через "зеркало"</t>
  </si>
  <si>
    <t>Ефимов, 81</t>
  </si>
  <si>
    <t>левой части СЗ ст по "серпу"</t>
  </si>
  <si>
    <t>Бабицкий, 81</t>
  </si>
  <si>
    <t>45в</t>
  </si>
  <si>
    <t>центру СЗ ст</t>
  </si>
  <si>
    <t>Белоусов, 86</t>
  </si>
  <si>
    <t>46в</t>
  </si>
  <si>
    <t>Михайлов, 82</t>
  </si>
  <si>
    <t>46д</t>
  </si>
  <si>
    <t>через "карнизы" правой части СЗ ст</t>
  </si>
  <si>
    <t>Шанавазов, 04</t>
  </si>
  <si>
    <t>45б</t>
  </si>
  <si>
    <t>правому внутр. углу СЗ ст</t>
  </si>
  <si>
    <t>Фельдман, 80</t>
  </si>
  <si>
    <t>45д</t>
  </si>
  <si>
    <t>правому "холодному углу" СЗ ст</t>
  </si>
  <si>
    <t>Леонов, 96</t>
  </si>
  <si>
    <t>45ж</t>
  </si>
  <si>
    <t>левому баст. З ст</t>
  </si>
  <si>
    <t>Дорро, 00</t>
  </si>
  <si>
    <t>-</t>
  </si>
  <si>
    <t>левому канту З ст (вариант)</t>
  </si>
  <si>
    <t>Плескачевский, 87</t>
  </si>
  <si>
    <t>левому канту З ст</t>
  </si>
  <si>
    <t>Поляков, 80</t>
  </si>
  <si>
    <t>45а</t>
  </si>
  <si>
    <t>центру З ст через "перья"</t>
  </si>
  <si>
    <t>Самодед, 80</t>
  </si>
  <si>
    <t>0.9</t>
  </si>
  <si>
    <t>45е</t>
  </si>
  <si>
    <t>центр. Баст. З ст</t>
  </si>
  <si>
    <t>Смоторв, 98</t>
  </si>
  <si>
    <t>45г</t>
  </si>
  <si>
    <t>центру левой части З ст</t>
  </si>
  <si>
    <t>Некрасов, 86</t>
  </si>
  <si>
    <t>3-й "колодец" З ст и ЮЗ гр</t>
  </si>
  <si>
    <t>Дубовиков, 81</t>
  </si>
  <si>
    <t>З ст</t>
  </si>
  <si>
    <t>Незаметдинов, 79</t>
  </si>
  <si>
    <t>По вн. Углам СЗ стены</t>
  </si>
  <si>
    <t>Колтунов,10</t>
  </si>
  <si>
    <t>2.3</t>
  </si>
  <si>
    <t>2.5</t>
  </si>
  <si>
    <t>2.6</t>
  </si>
  <si>
    <t>2.7</t>
  </si>
  <si>
    <t>2.75</t>
  </si>
  <si>
    <t>2.25</t>
  </si>
  <si>
    <t>2.9</t>
  </si>
  <si>
    <t>1.6</t>
  </si>
  <si>
    <t>1.5</t>
  </si>
  <si>
    <t>1.25</t>
  </si>
  <si>
    <t>(в часах)</t>
  </si>
  <si>
    <t>5.4</t>
  </si>
  <si>
    <t>6.35</t>
  </si>
  <si>
    <t>5.25</t>
  </si>
  <si>
    <t>4.3</t>
  </si>
  <si>
    <t>3.65</t>
  </si>
  <si>
    <t>4.0</t>
  </si>
  <si>
    <t>5.0</t>
  </si>
  <si>
    <t>1.0</t>
  </si>
  <si>
    <t>10.0</t>
  </si>
  <si>
    <t>6.0</t>
  </si>
  <si>
    <t>7.0</t>
  </si>
  <si>
    <t>Получаемые при прохождении за среднее время</t>
  </si>
  <si>
    <t>3.1</t>
  </si>
  <si>
    <t>4.9</t>
  </si>
  <si>
    <t>3.05</t>
  </si>
  <si>
    <t>Ерыдаг:  рейтинг мужских маршрутов</t>
  </si>
  <si>
    <t>Изменения</t>
  </si>
  <si>
    <t>(В скобках время деленное на 12)</t>
  </si>
  <si>
    <t>2.0</t>
  </si>
  <si>
    <t>Закрыт маршрут</t>
  </si>
  <si>
    <t>44   (3.7)</t>
  </si>
  <si>
    <t>46    (3.9)</t>
  </si>
  <si>
    <t>54    (4.5)</t>
  </si>
  <si>
    <t>45    (3.8)</t>
  </si>
  <si>
    <t>Ерыдаг:  рейтинг женских маршрутов</t>
  </si>
  <si>
    <t>45    (3,8)</t>
  </si>
  <si>
    <t>28    (2.3)</t>
  </si>
  <si>
    <t>20    (1.7)</t>
  </si>
  <si>
    <t>16    (1.3)</t>
  </si>
  <si>
    <t>18    (1.5)</t>
  </si>
  <si>
    <t>10    (0.9)</t>
  </si>
  <si>
    <t>24    (2.0)</t>
  </si>
  <si>
    <t>8.5</t>
  </si>
  <si>
    <t>8.8</t>
  </si>
  <si>
    <t>9.5</t>
  </si>
  <si>
    <t>8.6</t>
  </si>
  <si>
    <t>5.7</t>
  </si>
  <si>
    <t>5.6</t>
  </si>
  <si>
    <t>4.4</t>
  </si>
  <si>
    <t>3.6</t>
  </si>
  <si>
    <t>4.1</t>
  </si>
  <si>
    <t>2.8</t>
  </si>
  <si>
    <t>4.8</t>
  </si>
  <si>
    <t>3.4</t>
  </si>
  <si>
    <t>3.0</t>
  </si>
  <si>
    <t>1.9</t>
  </si>
  <si>
    <t>Томск2</t>
  </si>
  <si>
    <t>Крск2</t>
  </si>
  <si>
    <t>Крск1</t>
  </si>
  <si>
    <t>Мск2</t>
  </si>
  <si>
    <t>Ростов4</t>
  </si>
  <si>
    <t>Мск1</t>
  </si>
  <si>
    <t>Томск1</t>
  </si>
  <si>
    <t>Алания</t>
  </si>
  <si>
    <t>Смотров, 98</t>
  </si>
  <si>
    <t>Выходы</t>
  </si>
  <si>
    <t>Иркутск3</t>
  </si>
  <si>
    <t>Ростов1</t>
  </si>
  <si>
    <t>Иркутск1 (сошли)</t>
  </si>
  <si>
    <t>Иркутск3 (сошли)</t>
  </si>
  <si>
    <t>Крск3</t>
  </si>
  <si>
    <t>Воронеж (сошли)</t>
  </si>
  <si>
    <t>Иркутск1</t>
  </si>
  <si>
    <t>Ростов3 (сошли)</t>
  </si>
  <si>
    <t>Томск-2</t>
  </si>
  <si>
    <t>Томск-1 (сошли)</t>
  </si>
  <si>
    <t>м-т закрыт</t>
  </si>
  <si>
    <t>Томск2 (срыв)</t>
  </si>
  <si>
    <t>Ростов2 (сошли)</t>
  </si>
  <si>
    <t xml:space="preserve">Текущий протокол совершенных восхождений женскими командами на Чемпионате России </t>
  </si>
  <si>
    <t>класс-технический, "Ерыдаг-2010" на 04.07.2010 г.</t>
  </si>
  <si>
    <t>Томск</t>
  </si>
  <si>
    <t>состав</t>
  </si>
  <si>
    <t>Галацевич-Терентьева</t>
  </si>
  <si>
    <t>Кулинич-Иванова</t>
  </si>
  <si>
    <t>Смайкина-Ковалева</t>
  </si>
  <si>
    <t>Лопухина-Топоркова</t>
  </si>
  <si>
    <t>Николашина-Мельникова</t>
  </si>
  <si>
    <t>дата</t>
  </si>
  <si>
    <t>30.06</t>
  </si>
  <si>
    <t>кат. сл.</t>
  </si>
  <si>
    <t>маршрут</t>
  </si>
  <si>
    <t>Леонова</t>
  </si>
  <si>
    <t>Некрасова</t>
  </si>
  <si>
    <t>Фельдмана</t>
  </si>
  <si>
    <t>Полякова (Плескачевского)</t>
  </si>
  <si>
    <t>5,7</t>
  </si>
  <si>
    <t>4,1</t>
  </si>
  <si>
    <t>8,6</t>
  </si>
  <si>
    <t>5</t>
  </si>
  <si>
    <t>время прохождения</t>
  </si>
  <si>
    <t>балл</t>
  </si>
  <si>
    <t>4,0</t>
  </si>
  <si>
    <t>04.07</t>
  </si>
  <si>
    <t>Полякова</t>
  </si>
  <si>
    <t>4,4</t>
  </si>
  <si>
    <t xml:space="preserve">Текущий протокол совершенных восхождений мужскими  командами на Чемпионате России </t>
  </si>
  <si>
    <t>Осетия</t>
  </si>
  <si>
    <t>Веретенин</t>
  </si>
  <si>
    <t>Иванов</t>
  </si>
  <si>
    <t>Дмитриенко</t>
  </si>
  <si>
    <t>Темерев</t>
  </si>
  <si>
    <t>Жирнов</t>
  </si>
  <si>
    <t>Кондрашов</t>
  </si>
  <si>
    <t>Осипов</t>
  </si>
  <si>
    <t>Цыганков</t>
  </si>
  <si>
    <t>Антошин</t>
  </si>
  <si>
    <t>Леонов</t>
  </si>
  <si>
    <t>Аистов</t>
  </si>
  <si>
    <t>Клепиков</t>
  </si>
  <si>
    <t>Башкирцев</t>
  </si>
  <si>
    <t>Савельев</t>
  </si>
  <si>
    <t>Максюков</t>
  </si>
  <si>
    <t>Алдын-Херель</t>
  </si>
  <si>
    <t>Абисалов</t>
  </si>
  <si>
    <t>Валеев</t>
  </si>
  <si>
    <t>Васильев</t>
  </si>
  <si>
    <t>Власенко</t>
  </si>
  <si>
    <t>Шипилов</t>
  </si>
  <si>
    <t>Бернацкий</t>
  </si>
  <si>
    <t>Мамлеев</t>
  </si>
  <si>
    <t>Войличенко</t>
  </si>
  <si>
    <t>03.07.</t>
  </si>
  <si>
    <t>03.07</t>
  </si>
  <si>
    <t>01.07.</t>
  </si>
  <si>
    <t>сошли</t>
  </si>
  <si>
    <t>02.07</t>
  </si>
  <si>
    <t xml:space="preserve">травма </t>
  </si>
  <si>
    <t>Воронина</t>
  </si>
  <si>
    <t>Шанавазова</t>
  </si>
  <si>
    <t>Плескачевского</t>
  </si>
  <si>
    <t>Дорро</t>
  </si>
  <si>
    <t>участника</t>
  </si>
  <si>
    <t>9,9</t>
  </si>
  <si>
    <t>10,4</t>
  </si>
  <si>
    <t>3,2</t>
  </si>
  <si>
    <t>8,5</t>
  </si>
  <si>
    <t>Школа</t>
  </si>
  <si>
    <t>3,65</t>
  </si>
  <si>
    <t>05.07</t>
  </si>
  <si>
    <t>Смотрова</t>
  </si>
  <si>
    <t>Самодеда</t>
  </si>
  <si>
    <t>Бабицкого</t>
  </si>
  <si>
    <t>3,75</t>
  </si>
  <si>
    <t>травма</t>
  </si>
  <si>
    <t>участницы 05.07</t>
  </si>
  <si>
    <t>02.07.</t>
  </si>
  <si>
    <t>время прохождения(час)</t>
  </si>
  <si>
    <t>Время /12(Т)</t>
  </si>
  <si>
    <t>07.07</t>
  </si>
  <si>
    <t xml:space="preserve">Красноярск-2: на м-те Фельдмана отклонение на 7 веревок </t>
  </si>
  <si>
    <t>будет особое решение судейской коллегии</t>
  </si>
  <si>
    <t>06.07</t>
  </si>
  <si>
    <t>Щедрина</t>
  </si>
  <si>
    <t>6,0</t>
  </si>
  <si>
    <t>время прохождения (час)</t>
  </si>
  <si>
    <t>Т</t>
  </si>
  <si>
    <t>05.07.</t>
  </si>
  <si>
    <t>07.07.</t>
  </si>
  <si>
    <t>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</si>
</sst>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name val="Arial Cyr"/>
      <family val="2"/>
    </font>
    <font>
      <b/>
      <sz val="12"/>
      <color indexed="8"/>
      <name val="Calibri"/>
      <family val="2"/>
    </font>
    <font>
      <b/>
      <sz val="10"/>
      <name val="Arial Cyr"/>
      <family val="0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9" fillId="0" borderId="0" xfId="52" applyFont="1">
      <alignment/>
      <protection/>
    </xf>
    <xf numFmtId="0" fontId="1" fillId="0" borderId="0" xfId="52">
      <alignment/>
      <protection/>
    </xf>
    <xf numFmtId="49" fontId="1" fillId="0" borderId="0" xfId="52" applyNumberFormat="1" applyAlignment="1">
      <alignment horizontal="center"/>
      <protection/>
    </xf>
    <xf numFmtId="0" fontId="1" fillId="0" borderId="10" xfId="52" applyBorder="1">
      <alignment/>
      <protection/>
    </xf>
    <xf numFmtId="49" fontId="1" fillId="0" borderId="10" xfId="52" applyNumberFormat="1" applyBorder="1" applyAlignment="1">
      <alignment horizontal="center"/>
      <protection/>
    </xf>
    <xf numFmtId="0" fontId="1" fillId="0" borderId="11" xfId="52" applyBorder="1">
      <alignment/>
      <protection/>
    </xf>
    <xf numFmtId="49" fontId="1" fillId="0" borderId="12" xfId="52" applyNumberFormat="1" applyBorder="1" applyAlignment="1">
      <alignment horizontal="center"/>
      <protection/>
    </xf>
    <xf numFmtId="0" fontId="1" fillId="0" borderId="13" xfId="52" applyBorder="1">
      <alignment/>
      <protection/>
    </xf>
    <xf numFmtId="49" fontId="1" fillId="0" borderId="13" xfId="52" applyNumberFormat="1" applyBorder="1" applyAlignment="1">
      <alignment horizontal="center"/>
      <protection/>
    </xf>
    <xf numFmtId="49" fontId="1" fillId="0" borderId="14" xfId="52" applyNumberFormat="1" applyBorder="1" applyAlignment="1">
      <alignment horizontal="center"/>
      <protection/>
    </xf>
    <xf numFmtId="0" fontId="1" fillId="0" borderId="15" xfId="52" applyBorder="1">
      <alignment/>
      <protection/>
    </xf>
    <xf numFmtId="49" fontId="1" fillId="0" borderId="16" xfId="52" applyNumberFormat="1" applyBorder="1" applyAlignment="1">
      <alignment horizontal="center"/>
      <protection/>
    </xf>
    <xf numFmtId="0" fontId="1" fillId="0" borderId="17" xfId="52" applyBorder="1">
      <alignment/>
      <protection/>
    </xf>
    <xf numFmtId="0" fontId="9" fillId="0" borderId="0" xfId="53" applyFont="1" applyAlignment="1">
      <alignment horizontal="left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1" fillId="0" borderId="17" xfId="53" applyBorder="1" applyAlignment="1">
      <alignment horizontal="center"/>
      <protection/>
    </xf>
    <xf numFmtId="0" fontId="1" fillId="0" borderId="17" xfId="53" applyBorder="1">
      <alignment/>
      <protection/>
    </xf>
    <xf numFmtId="0" fontId="1" fillId="0" borderId="18" xfId="53" applyBorder="1" applyAlignment="1">
      <alignment horizontal="center"/>
      <protection/>
    </xf>
    <xf numFmtId="0" fontId="1" fillId="0" borderId="10" xfId="53" applyBorder="1">
      <alignment/>
      <protection/>
    </xf>
    <xf numFmtId="0" fontId="1" fillId="0" borderId="12" xfId="53" applyBorder="1" applyAlignment="1">
      <alignment horizontal="center"/>
      <protection/>
    </xf>
    <xf numFmtId="0" fontId="1" fillId="0" borderId="12" xfId="53" applyBorder="1">
      <alignment/>
      <protection/>
    </xf>
    <xf numFmtId="0" fontId="1" fillId="0" borderId="11" xfId="53" applyBorder="1">
      <alignment/>
      <protection/>
    </xf>
    <xf numFmtId="0" fontId="1" fillId="0" borderId="11" xfId="53" applyBorder="1" applyAlignment="1">
      <alignment horizontal="center"/>
      <protection/>
    </xf>
    <xf numFmtId="0" fontId="1" fillId="0" borderId="16" xfId="53" applyBorder="1" applyAlignment="1">
      <alignment horizontal="center"/>
      <protection/>
    </xf>
    <xf numFmtId="0" fontId="1" fillId="0" borderId="16" xfId="53" applyBorder="1">
      <alignment/>
      <protection/>
    </xf>
    <xf numFmtId="0" fontId="1" fillId="0" borderId="13" xfId="53" applyBorder="1">
      <alignment/>
      <protection/>
    </xf>
    <xf numFmtId="0" fontId="1" fillId="0" borderId="13" xfId="53" applyBorder="1" applyAlignment="1">
      <alignment horizontal="center"/>
      <protection/>
    </xf>
    <xf numFmtId="0" fontId="1" fillId="0" borderId="14" xfId="53" applyBorder="1" applyAlignment="1">
      <alignment horizontal="center"/>
      <protection/>
    </xf>
    <xf numFmtId="0" fontId="1" fillId="0" borderId="14" xfId="53" applyBorder="1">
      <alignment/>
      <protection/>
    </xf>
    <xf numFmtId="0" fontId="1" fillId="0" borderId="11" xfId="52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1" fillId="0" borderId="14" xfId="52" applyBorder="1" applyAlignment="1">
      <alignment horizontal="center"/>
      <protection/>
    </xf>
    <xf numFmtId="0" fontId="1" fillId="0" borderId="16" xfId="52" applyBorder="1" applyAlignment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12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8" fillId="0" borderId="0" xfId="0" applyFont="1" applyAlignment="1">
      <alignment/>
    </xf>
    <xf numFmtId="0" fontId="18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24" borderId="13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18" fillId="24" borderId="16" xfId="0" applyFont="1" applyFill="1" applyBorder="1" applyAlignment="1">
      <alignment vertical="top" wrapText="1"/>
    </xf>
    <xf numFmtId="0" fontId="18" fillId="0" borderId="16" xfId="0" applyFont="1" applyBorder="1" applyAlignment="1">
      <alignment horizontal="center"/>
    </xf>
    <xf numFmtId="16" fontId="1" fillId="0" borderId="16" xfId="0" applyNumberFormat="1" applyFont="1" applyBorder="1" applyAlignment="1" quotePrefix="1">
      <alignment vertical="top" wrapText="1"/>
    </xf>
    <xf numFmtId="0" fontId="1" fillId="25" borderId="16" xfId="0" applyFont="1" applyFill="1" applyBorder="1" applyAlignment="1">
      <alignment/>
    </xf>
    <xf numFmtId="0" fontId="1" fillId="25" borderId="13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right" vertical="top" wrapText="1"/>
    </xf>
    <xf numFmtId="0" fontId="1" fillId="25" borderId="16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6" fontId="1" fillId="0" borderId="16" xfId="0" applyNumberFormat="1" applyFont="1" applyBorder="1" applyAlignment="1" quotePrefix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17" fontId="1" fillId="0" borderId="16" xfId="0" applyNumberFormat="1" applyFont="1" applyBorder="1" applyAlignment="1" quotePrefix="1">
      <alignment horizontal="left" vertical="top" wrapText="1"/>
    </xf>
    <xf numFmtId="16" fontId="1" fillId="24" borderId="16" xfId="0" applyNumberFormat="1" applyFont="1" applyFill="1" applyBorder="1" applyAlignment="1" quotePrefix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/>
    </xf>
    <xf numFmtId="0" fontId="18" fillId="25" borderId="0" xfId="0" applyFont="1" applyFill="1" applyAlignment="1">
      <alignment/>
    </xf>
    <xf numFmtId="0" fontId="19" fillId="0" borderId="12" xfId="0" applyFont="1" applyBorder="1" applyAlignment="1">
      <alignment vertical="top" wrapText="1"/>
    </xf>
    <xf numFmtId="0" fontId="1" fillId="0" borderId="16" xfId="0" applyFont="1" applyBorder="1" applyAlignment="1" quotePrefix="1">
      <alignment vertical="top" wrapText="1"/>
    </xf>
    <xf numFmtId="0" fontId="1" fillId="0" borderId="11" xfId="52" applyFont="1" applyBorder="1">
      <alignment/>
      <protection/>
    </xf>
    <xf numFmtId="0" fontId="1" fillId="0" borderId="15" xfId="52" applyFont="1" applyBorder="1">
      <alignment/>
      <protection/>
    </xf>
    <xf numFmtId="0" fontId="1" fillId="0" borderId="11" xfId="53" applyFont="1" applyBorder="1">
      <alignment/>
      <protection/>
    </xf>
    <xf numFmtId="0" fontId="21" fillId="0" borderId="0" xfId="0" applyFont="1" applyAlignment="1">
      <alignment/>
    </xf>
    <xf numFmtId="0" fontId="0" fillId="20" borderId="0" xfId="0" applyFill="1" applyAlignment="1">
      <alignment/>
    </xf>
    <xf numFmtId="16" fontId="1" fillId="0" borderId="0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49" fontId="22" fillId="0" borderId="20" xfId="0" applyNumberFormat="1" applyFont="1" applyFill="1" applyBorder="1" applyAlignment="1">
      <alignment/>
    </xf>
    <xf numFmtId="49" fontId="22" fillId="0" borderId="21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49" fontId="22" fillId="0" borderId="23" xfId="0" applyNumberFormat="1" applyFont="1" applyFill="1" applyBorder="1" applyAlignment="1">
      <alignment/>
    </xf>
    <xf numFmtId="49" fontId="22" fillId="0" borderId="24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22" fillId="0" borderId="25" xfId="0" applyFont="1" applyFill="1" applyBorder="1" applyAlignment="1">
      <alignment/>
    </xf>
    <xf numFmtId="49" fontId="22" fillId="0" borderId="25" xfId="0" applyNumberFormat="1" applyFont="1" applyFill="1" applyBorder="1" applyAlignment="1">
      <alignment/>
    </xf>
    <xf numFmtId="49" fontId="22" fillId="0" borderId="2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9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25" borderId="0" xfId="0" applyFill="1" applyAlignment="1">
      <alignment/>
    </xf>
    <xf numFmtId="0" fontId="23" fillId="25" borderId="15" xfId="0" applyFont="1" applyFill="1" applyBorder="1" applyAlignment="1">
      <alignment/>
    </xf>
    <xf numFmtId="0" fontId="23" fillId="25" borderId="0" xfId="0" applyFont="1" applyFill="1" applyAlignment="1">
      <alignment/>
    </xf>
    <xf numFmtId="2" fontId="21" fillId="0" borderId="0" xfId="0" applyNumberFormat="1" applyFont="1" applyAlignment="1">
      <alignment/>
    </xf>
    <xf numFmtId="49" fontId="0" fillId="0" borderId="10" xfId="0" applyNumberForma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9" fillId="0" borderId="29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/>
    </xf>
    <xf numFmtId="0" fontId="9" fillId="25" borderId="15" xfId="0" applyFont="1" applyFill="1" applyBorder="1" applyAlignment="1">
      <alignment/>
    </xf>
    <xf numFmtId="49" fontId="9" fillId="25" borderId="0" xfId="0" applyNumberFormat="1" applyFont="1" applyFill="1" applyBorder="1" applyAlignment="1">
      <alignment/>
    </xf>
    <xf numFmtId="49" fontId="0" fillId="25" borderId="0" xfId="0" applyNumberFormat="1" applyFill="1" applyBorder="1" applyAlignment="1">
      <alignment/>
    </xf>
    <xf numFmtId="0" fontId="1" fillId="0" borderId="19" xfId="54" applyBorder="1">
      <alignment/>
      <protection/>
    </xf>
    <xf numFmtId="49" fontId="1" fillId="0" borderId="10" xfId="54" applyNumberFormat="1" applyBorder="1" applyAlignment="1">
      <alignment horizontal="center"/>
      <protection/>
    </xf>
    <xf numFmtId="49" fontId="1" fillId="0" borderId="20" xfId="54" applyNumberFormat="1" applyFont="1" applyBorder="1" applyAlignment="1">
      <alignment horizontal="center"/>
      <protection/>
    </xf>
    <xf numFmtId="49" fontId="1" fillId="0" borderId="20" xfId="54" applyNumberFormat="1" applyBorder="1" applyAlignment="1">
      <alignment horizontal="center"/>
      <protection/>
    </xf>
    <xf numFmtId="2" fontId="1" fillId="0" borderId="20" xfId="54" applyNumberFormat="1" applyBorder="1" applyAlignment="1">
      <alignment horizontal="center"/>
      <protection/>
    </xf>
    <xf numFmtId="49" fontId="1" fillId="0" borderId="21" xfId="54" applyNumberFormat="1" applyBorder="1" applyAlignment="1">
      <alignment horizontal="center"/>
      <protection/>
    </xf>
    <xf numFmtId="0" fontId="1" fillId="0" borderId="33" xfId="54" applyBorder="1">
      <alignment/>
      <protection/>
    </xf>
    <xf numFmtId="49" fontId="1" fillId="0" borderId="10" xfId="54" applyNumberFormat="1" applyFont="1" applyBorder="1" applyAlignment="1">
      <alignment horizontal="center"/>
      <protection/>
    </xf>
    <xf numFmtId="2" fontId="1" fillId="0" borderId="10" xfId="54" applyNumberFormat="1" applyBorder="1" applyAlignment="1">
      <alignment horizontal="center"/>
      <protection/>
    </xf>
    <xf numFmtId="49" fontId="1" fillId="0" borderId="34" xfId="54" applyNumberFormat="1" applyBorder="1" applyAlignment="1">
      <alignment horizontal="center"/>
      <protection/>
    </xf>
    <xf numFmtId="0" fontId="1" fillId="0" borderId="10" xfId="54" applyBorder="1">
      <alignment/>
      <protection/>
    </xf>
    <xf numFmtId="2" fontId="1" fillId="0" borderId="34" xfId="54" applyNumberFormat="1" applyBorder="1" applyAlignment="1">
      <alignment horizontal="center"/>
      <protection/>
    </xf>
    <xf numFmtId="0" fontId="1" fillId="0" borderId="35" xfId="54" applyBorder="1">
      <alignment/>
      <protection/>
    </xf>
    <xf numFmtId="2" fontId="1" fillId="0" borderId="11" xfId="54" applyNumberFormat="1" applyBorder="1" applyAlignment="1">
      <alignment horizontal="center"/>
      <protection/>
    </xf>
    <xf numFmtId="2" fontId="1" fillId="0" borderId="36" xfId="54" applyNumberFormat="1" applyBorder="1" applyAlignment="1">
      <alignment horizontal="center"/>
      <protection/>
    </xf>
    <xf numFmtId="0" fontId="9" fillId="0" borderId="22" xfId="54" applyFont="1" applyBorder="1">
      <alignment/>
      <protection/>
    </xf>
    <xf numFmtId="2" fontId="9" fillId="0" borderId="23" xfId="54" applyNumberFormat="1" applyFont="1" applyBorder="1" applyAlignment="1">
      <alignment horizontal="center"/>
      <protection/>
    </xf>
    <xf numFmtId="2" fontId="1" fillId="0" borderId="23" xfId="54" applyNumberFormat="1" applyBorder="1" applyAlignment="1">
      <alignment horizontal="center"/>
      <protection/>
    </xf>
    <xf numFmtId="2" fontId="9" fillId="0" borderId="24" xfId="54" applyNumberFormat="1" applyFont="1" applyBorder="1" applyAlignment="1">
      <alignment horizontal="center"/>
      <protection/>
    </xf>
    <xf numFmtId="0" fontId="1" fillId="0" borderId="37" xfId="54" applyBorder="1" applyAlignment="1">
      <alignment horizontal="center"/>
      <protection/>
    </xf>
    <xf numFmtId="49" fontId="1" fillId="0" borderId="37" xfId="54" applyNumberFormat="1" applyBorder="1" applyAlignment="1">
      <alignment horizontal="center"/>
      <protection/>
    </xf>
    <xf numFmtId="49" fontId="1" fillId="0" borderId="38" xfId="54" applyNumberFormat="1" applyBorder="1" applyAlignment="1">
      <alignment horizontal="center"/>
      <protection/>
    </xf>
    <xf numFmtId="0" fontId="1" fillId="0" borderId="0" xfId="54" applyBorder="1" applyAlignment="1">
      <alignment horizontal="center"/>
      <protection/>
    </xf>
    <xf numFmtId="49" fontId="1" fillId="0" borderId="0" xfId="54" applyNumberFormat="1" applyBorder="1" applyAlignment="1">
      <alignment horizontal="center"/>
      <protection/>
    </xf>
    <xf numFmtId="49" fontId="1" fillId="0" borderId="39" xfId="54" applyNumberFormat="1" applyBorder="1" applyAlignment="1">
      <alignment horizontal="center"/>
      <protection/>
    </xf>
    <xf numFmtId="0" fontId="1" fillId="0" borderId="30" xfId="54" applyBorder="1" applyAlignment="1">
      <alignment horizontal="center"/>
      <protection/>
    </xf>
    <xf numFmtId="49" fontId="1" fillId="0" borderId="30" xfId="54" applyNumberFormat="1" applyBorder="1" applyAlignment="1">
      <alignment horizontal="center"/>
      <protection/>
    </xf>
    <xf numFmtId="49" fontId="1" fillId="0" borderId="40" xfId="54" applyNumberFormat="1" applyBorder="1" applyAlignment="1">
      <alignment horizontal="center"/>
      <protection/>
    </xf>
    <xf numFmtId="0" fontId="1" fillId="0" borderId="13" xfId="54" applyBorder="1">
      <alignment/>
      <protection/>
    </xf>
    <xf numFmtId="0" fontId="1" fillId="0" borderId="0" xfId="54" applyAlignment="1">
      <alignment horizontal="center"/>
      <protection/>
    </xf>
    <xf numFmtId="2" fontId="1" fillId="0" borderId="13" xfId="54" applyNumberFormat="1" applyBorder="1" applyAlignment="1">
      <alignment horizontal="center"/>
      <protection/>
    </xf>
    <xf numFmtId="49" fontId="1" fillId="0" borderId="0" xfId="54" applyNumberFormat="1" applyAlignment="1">
      <alignment horizontal="center"/>
      <protection/>
    </xf>
    <xf numFmtId="2" fontId="9" fillId="0" borderId="0" xfId="54" applyNumberFormat="1" applyFont="1" applyAlignment="1">
      <alignment horizontal="center"/>
      <protection/>
    </xf>
    <xf numFmtId="2" fontId="1" fillId="0" borderId="0" xfId="54" applyNumberFormat="1" applyAlignment="1">
      <alignment horizontal="center"/>
      <protection/>
    </xf>
    <xf numFmtId="0" fontId="24" fillId="0" borderId="0" xfId="54" applyFont="1" applyFill="1" applyBorder="1" applyAlignment="1">
      <alignment horizontal="center"/>
      <protection/>
    </xf>
    <xf numFmtId="2" fontId="24" fillId="0" borderId="10" xfId="54" applyNumberFormat="1" applyFont="1" applyBorder="1" applyAlignment="1">
      <alignment horizontal="center"/>
      <protection/>
    </xf>
    <xf numFmtId="0" fontId="9" fillId="0" borderId="23" xfId="54" applyFont="1" applyBorder="1">
      <alignment/>
      <protection/>
    </xf>
    <xf numFmtId="0" fontId="24" fillId="0" borderId="30" xfId="54" applyFont="1" applyFill="1" applyBorder="1" applyAlignment="1">
      <alignment horizontal="center"/>
      <protection/>
    </xf>
    <xf numFmtId="2" fontId="1" fillId="0" borderId="30" xfId="54" applyNumberFormat="1" applyBorder="1" applyAlignment="1">
      <alignment horizontal="center"/>
      <protection/>
    </xf>
    <xf numFmtId="0" fontId="0" fillId="0" borderId="10" xfId="0" applyBorder="1" applyAlignment="1">
      <alignment horizontal="left"/>
    </xf>
    <xf numFmtId="49" fontId="1" fillId="0" borderId="0" xfId="54" applyNumberFormat="1" applyFont="1" applyBorder="1" applyAlignment="1">
      <alignment horizontal="center"/>
      <protection/>
    </xf>
    <xf numFmtId="0" fontId="0" fillId="0" borderId="41" xfId="0" applyBorder="1" applyAlignment="1">
      <alignment/>
    </xf>
    <xf numFmtId="49" fontId="0" fillId="0" borderId="4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9" fillId="0" borderId="43" xfId="0" applyFont="1" applyBorder="1" applyAlignment="1">
      <alignment/>
    </xf>
    <xf numFmtId="2" fontId="9" fillId="0" borderId="44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47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текущее_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pfederation.ru/DOCUME~1\roman\LOCALS~1\Temp\&#1075;&#1088;&#1072;&#1092;&#1080;&#1082;%20&#1076;&#1074;&#1080;&#1078;&#1077;&#1085;&#1080;&#1103;%20&#1082;&#1086;&#1084;&#1072;&#1085;&#1076;%20&#1085;&#1072;%20&#1084;&#1072;&#1088;&#1096;&#1088;&#1091;&#1090;&#1072;&#109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2"/>
      <sheetName val="текущий женщины"/>
      <sheetName val="текущий мужчины"/>
      <sheetName val="Лист1"/>
    </sheetNames>
    <sheetDataSet>
      <sheetData sheetId="0">
        <row r="4">
          <cell r="I4">
            <v>15.866666666666667</v>
          </cell>
          <cell r="O4">
            <v>4.666666666666666</v>
          </cell>
        </row>
        <row r="5">
          <cell r="I5">
            <v>15.75</v>
          </cell>
          <cell r="O5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" sqref="A2"/>
    </sheetView>
  </sheetViews>
  <sheetFormatPr defaultColWidth="9.00390625" defaultRowHeight="12.75"/>
  <cols>
    <col min="1" max="1" width="4.25390625" style="0" customWidth="1"/>
    <col min="2" max="2" width="35.625" style="0" bestFit="1" customWidth="1"/>
    <col min="3" max="3" width="13.25390625" style="0" bestFit="1" customWidth="1"/>
    <col min="4" max="4" width="7.75390625" style="0" bestFit="1" customWidth="1"/>
  </cols>
  <sheetData>
    <row r="1" spans="1:4" ht="15">
      <c r="A1" s="1" t="s">
        <v>55</v>
      </c>
      <c r="B1" s="2"/>
      <c r="C1" s="3"/>
      <c r="D1" s="2"/>
    </row>
    <row r="2" spans="1:4" ht="15">
      <c r="A2" s="1"/>
      <c r="B2" s="2"/>
      <c r="C2" s="3"/>
      <c r="D2" s="2"/>
    </row>
    <row r="3" spans="1:4" ht="15">
      <c r="A3" s="2"/>
      <c r="B3" s="2" t="s">
        <v>0</v>
      </c>
      <c r="C3" s="2"/>
      <c r="D3" s="3"/>
    </row>
    <row r="4" spans="1:4" ht="15">
      <c r="A4" s="4" t="s">
        <v>39</v>
      </c>
      <c r="B4" s="4" t="s">
        <v>1</v>
      </c>
      <c r="C4" s="4" t="s">
        <v>2</v>
      </c>
      <c r="D4" s="5" t="s">
        <v>3</v>
      </c>
    </row>
    <row r="5" spans="1:4" ht="15">
      <c r="A5" s="31">
        <v>1</v>
      </c>
      <c r="B5" s="6" t="s">
        <v>4</v>
      </c>
      <c r="C5" s="74" t="s">
        <v>45</v>
      </c>
      <c r="D5" s="7" t="s">
        <v>6</v>
      </c>
    </row>
    <row r="6" spans="1:4" ht="15">
      <c r="A6" s="32"/>
      <c r="B6" s="8" t="s">
        <v>7</v>
      </c>
      <c r="C6" s="8"/>
      <c r="D6" s="9" t="s">
        <v>8</v>
      </c>
    </row>
    <row r="7" spans="1:4" ht="15">
      <c r="A7" s="33">
        <v>2</v>
      </c>
      <c r="B7" s="2" t="s">
        <v>9</v>
      </c>
      <c r="C7" s="6" t="s">
        <v>10</v>
      </c>
      <c r="D7" s="10" t="s">
        <v>8</v>
      </c>
    </row>
    <row r="8" spans="1:4" ht="15">
      <c r="A8" s="34"/>
      <c r="B8" s="2" t="s">
        <v>11</v>
      </c>
      <c r="C8" s="11"/>
      <c r="D8" s="10" t="s">
        <v>8</v>
      </c>
    </row>
    <row r="9" spans="1:4" ht="15">
      <c r="A9" s="31">
        <v>3</v>
      </c>
      <c r="B9" s="6" t="s">
        <v>12</v>
      </c>
      <c r="C9" s="6" t="s">
        <v>13</v>
      </c>
      <c r="D9" s="7" t="s">
        <v>8</v>
      </c>
    </row>
    <row r="10" spans="1:4" ht="15">
      <c r="A10" s="32"/>
      <c r="B10" s="8" t="s">
        <v>14</v>
      </c>
      <c r="C10" s="8"/>
      <c r="D10" s="12" t="s">
        <v>8</v>
      </c>
    </row>
    <row r="11" spans="1:4" ht="15">
      <c r="A11" s="34">
        <v>4</v>
      </c>
      <c r="B11" s="2" t="s">
        <v>15</v>
      </c>
      <c r="C11" s="11" t="s">
        <v>16</v>
      </c>
      <c r="D11" s="10">
        <v>1</v>
      </c>
    </row>
    <row r="12" spans="1:4" ht="15">
      <c r="A12" s="35"/>
      <c r="B12" s="13" t="s">
        <v>17</v>
      </c>
      <c r="C12" s="8"/>
      <c r="D12" s="12" t="s">
        <v>8</v>
      </c>
    </row>
    <row r="13" spans="1:4" ht="15">
      <c r="A13" s="34">
        <v>5</v>
      </c>
      <c r="B13" s="2" t="s">
        <v>18</v>
      </c>
      <c r="C13" s="75" t="s">
        <v>68</v>
      </c>
      <c r="D13" s="10" t="s">
        <v>6</v>
      </c>
    </row>
    <row r="14" spans="1:4" ht="15">
      <c r="A14" s="35"/>
      <c r="B14" s="8" t="s">
        <v>19</v>
      </c>
      <c r="C14" s="8"/>
      <c r="D14" s="9">
        <v>1</v>
      </c>
    </row>
    <row r="15" spans="1:4" ht="15">
      <c r="A15" s="34">
        <v>6</v>
      </c>
      <c r="B15" s="2" t="s">
        <v>20</v>
      </c>
      <c r="C15" s="11" t="s">
        <v>21</v>
      </c>
      <c r="D15" s="10" t="s">
        <v>8</v>
      </c>
    </row>
    <row r="16" spans="1:4" ht="15">
      <c r="A16" s="35"/>
      <c r="B16" s="8" t="s">
        <v>22</v>
      </c>
      <c r="C16" s="8"/>
      <c r="D16" s="9">
        <v>1</v>
      </c>
    </row>
    <row r="17" spans="1:4" ht="15">
      <c r="A17" s="34">
        <v>7</v>
      </c>
      <c r="B17" s="2" t="s">
        <v>23</v>
      </c>
      <c r="C17" s="75" t="s">
        <v>89</v>
      </c>
      <c r="D17" s="10" t="s">
        <v>8</v>
      </c>
    </row>
    <row r="18" spans="1:4" ht="15">
      <c r="A18" s="35"/>
      <c r="B18" s="8" t="s">
        <v>25</v>
      </c>
      <c r="C18" s="8"/>
      <c r="D18" s="9">
        <v>1</v>
      </c>
    </row>
    <row r="19" spans="1:4" ht="15">
      <c r="A19" s="34">
        <v>8</v>
      </c>
      <c r="B19" s="2" t="s">
        <v>26</v>
      </c>
      <c r="C19" s="75" t="s">
        <v>71</v>
      </c>
      <c r="D19" s="10" t="s">
        <v>8</v>
      </c>
    </row>
    <row r="20" spans="1:4" ht="15">
      <c r="A20" s="35"/>
      <c r="B20" s="8" t="s">
        <v>27</v>
      </c>
      <c r="C20" s="8"/>
      <c r="D20" s="9">
        <v>1</v>
      </c>
    </row>
    <row r="21" spans="1:4" ht="15">
      <c r="A21" s="34">
        <v>9</v>
      </c>
      <c r="B21" s="2" t="s">
        <v>28</v>
      </c>
      <c r="C21" s="11" t="s">
        <v>29</v>
      </c>
      <c r="D21" s="10" t="s">
        <v>6</v>
      </c>
    </row>
    <row r="22" spans="1:4" ht="15">
      <c r="A22" s="35"/>
      <c r="B22" s="8" t="s">
        <v>30</v>
      </c>
      <c r="C22" s="8"/>
      <c r="D22" s="9">
        <v>1</v>
      </c>
    </row>
    <row r="23" spans="1:4" ht="15">
      <c r="A23" s="34">
        <v>10</v>
      </c>
      <c r="B23" s="2" t="s">
        <v>31</v>
      </c>
      <c r="C23" s="11" t="s">
        <v>32</v>
      </c>
      <c r="D23" s="10" t="s">
        <v>6</v>
      </c>
    </row>
    <row r="24" spans="1:4" ht="15">
      <c r="A24" s="35"/>
      <c r="B24" s="8" t="s">
        <v>33</v>
      </c>
      <c r="C24" s="8"/>
      <c r="D24" s="9" t="s">
        <v>6</v>
      </c>
    </row>
    <row r="25" spans="1:4" ht="15">
      <c r="A25" s="34">
        <v>11</v>
      </c>
      <c r="B25" s="2" t="s">
        <v>34</v>
      </c>
      <c r="C25" s="75" t="s">
        <v>24</v>
      </c>
      <c r="D25" s="10" t="s">
        <v>6</v>
      </c>
    </row>
    <row r="26" spans="1:4" ht="15">
      <c r="A26" s="35"/>
      <c r="B26" s="8" t="s">
        <v>35</v>
      </c>
      <c r="C26" s="8"/>
      <c r="D26" s="9" t="s">
        <v>8</v>
      </c>
    </row>
    <row r="27" spans="1:4" ht="15">
      <c r="A27" s="34">
        <v>12</v>
      </c>
      <c r="B27" s="2" t="s">
        <v>36</v>
      </c>
      <c r="C27" s="11" t="s">
        <v>37</v>
      </c>
      <c r="D27" s="10">
        <v>1</v>
      </c>
    </row>
    <row r="28" spans="1:4" ht="15">
      <c r="A28" s="35"/>
      <c r="B28" s="8" t="s">
        <v>38</v>
      </c>
      <c r="C28" s="8"/>
      <c r="D28" s="9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5.75390625" style="0" bestFit="1" customWidth="1"/>
    <col min="3" max="3" width="13.25390625" style="0" bestFit="1" customWidth="1"/>
    <col min="4" max="4" width="7.75390625" style="0" bestFit="1" customWidth="1"/>
  </cols>
  <sheetData>
    <row r="1" spans="1:4" ht="15">
      <c r="A1" s="14" t="s">
        <v>55</v>
      </c>
      <c r="B1" s="15"/>
      <c r="C1" s="16"/>
      <c r="D1" s="15"/>
    </row>
    <row r="2" spans="1:4" ht="15">
      <c r="A2" s="14"/>
      <c r="B2" s="15"/>
      <c r="C2" s="16"/>
      <c r="D2" s="15"/>
    </row>
    <row r="3" spans="1:4" ht="15">
      <c r="A3" s="17"/>
      <c r="B3" s="18" t="s">
        <v>40</v>
      </c>
      <c r="C3" s="15"/>
      <c r="D3" s="16"/>
    </row>
    <row r="4" spans="1:4" ht="15">
      <c r="A4" s="19" t="s">
        <v>39</v>
      </c>
      <c r="B4" s="20" t="s">
        <v>1</v>
      </c>
      <c r="C4" s="20" t="s">
        <v>2</v>
      </c>
      <c r="D4" s="19" t="s">
        <v>3</v>
      </c>
    </row>
    <row r="5" spans="1:4" ht="15">
      <c r="A5" s="21">
        <v>1</v>
      </c>
      <c r="B5" s="22" t="s">
        <v>41</v>
      </c>
      <c r="C5" s="23" t="s">
        <v>42</v>
      </c>
      <c r="D5" s="24" t="s">
        <v>8</v>
      </c>
    </row>
    <row r="6" spans="1:4" ht="15">
      <c r="A6" s="25"/>
      <c r="B6" s="26" t="s">
        <v>43</v>
      </c>
      <c r="C6" s="27"/>
      <c r="D6" s="28">
        <v>1</v>
      </c>
    </row>
    <row r="7" spans="1:4" ht="15">
      <c r="A7" s="29">
        <v>2</v>
      </c>
      <c r="B7" s="22" t="s">
        <v>44</v>
      </c>
      <c r="C7" s="76" t="s">
        <v>5</v>
      </c>
      <c r="D7" s="29" t="s">
        <v>8</v>
      </c>
    </row>
    <row r="8" spans="1:4" ht="15">
      <c r="A8" s="25"/>
      <c r="B8" s="26" t="s">
        <v>46</v>
      </c>
      <c r="C8" s="26"/>
      <c r="D8" s="25" t="s">
        <v>8</v>
      </c>
    </row>
    <row r="9" spans="1:4" ht="15">
      <c r="A9" s="29">
        <v>3</v>
      </c>
      <c r="B9" s="22" t="s">
        <v>47</v>
      </c>
      <c r="C9" s="30" t="s">
        <v>48</v>
      </c>
      <c r="D9" s="24" t="s">
        <v>8</v>
      </c>
    </row>
    <row r="10" spans="1:4" ht="15">
      <c r="A10" s="25"/>
      <c r="B10" s="26" t="s">
        <v>49</v>
      </c>
      <c r="C10" s="26"/>
      <c r="D10" s="28">
        <v>1</v>
      </c>
    </row>
    <row r="11" spans="1:4" ht="15">
      <c r="A11" s="29">
        <v>4</v>
      </c>
      <c r="B11" s="30" t="s">
        <v>50</v>
      </c>
      <c r="C11" s="22" t="s">
        <v>51</v>
      </c>
      <c r="D11" s="24">
        <v>1</v>
      </c>
    </row>
    <row r="12" spans="1:4" ht="15">
      <c r="A12" s="25"/>
      <c r="B12" s="26" t="s">
        <v>52</v>
      </c>
      <c r="C12" s="26"/>
      <c r="D12" s="28">
        <v>1</v>
      </c>
    </row>
    <row r="13" spans="1:4" ht="15">
      <c r="A13" s="29">
        <v>5</v>
      </c>
      <c r="B13" s="30" t="s">
        <v>53</v>
      </c>
      <c r="C13" s="76" t="s">
        <v>252</v>
      </c>
      <c r="D13" s="21" t="s">
        <v>8</v>
      </c>
    </row>
    <row r="14" spans="1:4" ht="15">
      <c r="A14" s="25"/>
      <c r="B14" s="27" t="s">
        <v>54</v>
      </c>
      <c r="C14" s="27"/>
      <c r="D14" s="28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1"/>
    </sheetView>
  </sheetViews>
  <sheetFormatPr defaultColWidth="9.00390625" defaultRowHeight="12.75"/>
  <cols>
    <col min="1" max="1" width="6.625" style="0" bestFit="1" customWidth="1"/>
    <col min="2" max="2" width="12.625" style="0" bestFit="1" customWidth="1"/>
    <col min="3" max="3" width="8.25390625" style="0" bestFit="1" customWidth="1"/>
    <col min="4" max="4" width="14.00390625" style="0" bestFit="1" customWidth="1"/>
    <col min="5" max="5" width="15.875" style="0" bestFit="1" customWidth="1"/>
    <col min="6" max="6" width="8.25390625" style="0" bestFit="1" customWidth="1"/>
    <col min="7" max="7" width="7.00390625" style="0" bestFit="1" customWidth="1"/>
    <col min="8" max="8" width="15.875" style="0" bestFit="1" customWidth="1"/>
    <col min="9" max="9" width="14.375" style="0" bestFit="1" customWidth="1"/>
  </cols>
  <sheetData>
    <row r="1" spans="1:9" ht="15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36" t="s">
        <v>57</v>
      </c>
      <c r="B2" s="37" t="s">
        <v>2</v>
      </c>
      <c r="C2" s="37" t="s">
        <v>58</v>
      </c>
      <c r="D2" s="36" t="s">
        <v>59</v>
      </c>
      <c r="E2" s="36" t="s">
        <v>60</v>
      </c>
      <c r="F2" s="37" t="s">
        <v>61</v>
      </c>
      <c r="G2" s="37" t="s">
        <v>59</v>
      </c>
      <c r="H2" s="36" t="s">
        <v>60</v>
      </c>
      <c r="I2" s="36" t="s">
        <v>62</v>
      </c>
    </row>
    <row r="3" spans="1:9" ht="12.75">
      <c r="A3" s="38">
        <v>1</v>
      </c>
      <c r="B3" s="39" t="s">
        <v>24</v>
      </c>
      <c r="C3" s="39" t="s">
        <v>63</v>
      </c>
      <c r="D3" s="38">
        <v>1.5</v>
      </c>
      <c r="E3" s="38">
        <v>1</v>
      </c>
      <c r="F3" s="39" t="s">
        <v>64</v>
      </c>
      <c r="G3" s="39">
        <v>1.5</v>
      </c>
      <c r="H3" s="38">
        <v>1</v>
      </c>
      <c r="I3" s="38">
        <v>3</v>
      </c>
    </row>
    <row r="4" spans="1:9" ht="12.75">
      <c r="A4" s="38">
        <v>2</v>
      </c>
      <c r="B4" s="39" t="s">
        <v>65</v>
      </c>
      <c r="C4" s="39" t="s">
        <v>66</v>
      </c>
      <c r="D4" s="38">
        <v>1.02</v>
      </c>
      <c r="E4" s="38">
        <v>4</v>
      </c>
      <c r="F4" s="39" t="s">
        <v>67</v>
      </c>
      <c r="G4" s="39">
        <v>1.38</v>
      </c>
      <c r="H4" s="38">
        <v>2</v>
      </c>
      <c r="I4" s="38">
        <v>2.4</v>
      </c>
    </row>
    <row r="5" spans="1:9" ht="12.75">
      <c r="A5" s="38">
        <v>3</v>
      </c>
      <c r="B5" s="39" t="s">
        <v>68</v>
      </c>
      <c r="C5" s="39" t="s">
        <v>69</v>
      </c>
      <c r="D5" s="38">
        <v>1.14</v>
      </c>
      <c r="E5" s="38">
        <v>3</v>
      </c>
      <c r="F5" s="39" t="s">
        <v>70</v>
      </c>
      <c r="G5" s="39">
        <v>1.14</v>
      </c>
      <c r="H5" s="38">
        <v>4</v>
      </c>
      <c r="I5" s="38">
        <v>2.28</v>
      </c>
    </row>
    <row r="6" spans="1:9" ht="12.75">
      <c r="A6" s="38">
        <v>4</v>
      </c>
      <c r="B6" s="39" t="s">
        <v>71</v>
      </c>
      <c r="C6" s="39" t="s">
        <v>72</v>
      </c>
      <c r="D6" s="38">
        <v>0.88</v>
      </c>
      <c r="E6" s="38">
        <v>5</v>
      </c>
      <c r="F6" s="39" t="s">
        <v>73</v>
      </c>
      <c r="G6" s="39">
        <v>1.36</v>
      </c>
      <c r="H6" s="38">
        <v>3</v>
      </c>
      <c r="I6" s="38">
        <v>2.24</v>
      </c>
    </row>
    <row r="7" spans="1:9" ht="12.75">
      <c r="A7" s="38">
        <v>5</v>
      </c>
      <c r="B7" s="39" t="s">
        <v>74</v>
      </c>
      <c r="C7" s="39" t="s">
        <v>75</v>
      </c>
      <c r="D7" s="38">
        <v>0.88</v>
      </c>
      <c r="E7" s="38">
        <v>5</v>
      </c>
      <c r="F7" s="39" t="s">
        <v>76</v>
      </c>
      <c r="G7" s="39">
        <v>1.14</v>
      </c>
      <c r="H7" s="38">
        <v>4</v>
      </c>
      <c r="I7" s="38">
        <v>2.02</v>
      </c>
    </row>
    <row r="8" spans="1:9" ht="12.75">
      <c r="A8" s="38">
        <v>6</v>
      </c>
      <c r="B8" s="39" t="s">
        <v>29</v>
      </c>
      <c r="C8" s="39" t="s">
        <v>77</v>
      </c>
      <c r="D8" s="38">
        <v>0.84</v>
      </c>
      <c r="E8" s="38">
        <v>7</v>
      </c>
      <c r="F8" s="39" t="s">
        <v>78</v>
      </c>
      <c r="G8" s="39">
        <v>1.04</v>
      </c>
      <c r="H8" s="38">
        <v>6</v>
      </c>
      <c r="I8" s="38">
        <v>1.88</v>
      </c>
    </row>
    <row r="9" spans="1:9" ht="12.75">
      <c r="A9" s="38">
        <v>7</v>
      </c>
      <c r="B9" s="39" t="s">
        <v>13</v>
      </c>
      <c r="C9" s="39" t="s">
        <v>79</v>
      </c>
      <c r="D9" s="38">
        <v>0.58</v>
      </c>
      <c r="E9" s="38">
        <v>8</v>
      </c>
      <c r="F9" s="39" t="s">
        <v>80</v>
      </c>
      <c r="G9" s="39">
        <v>0.94</v>
      </c>
      <c r="H9" s="38">
        <v>8</v>
      </c>
      <c r="I9" s="38">
        <v>1.52</v>
      </c>
    </row>
    <row r="10" spans="1:9" ht="12.75">
      <c r="A10" s="38">
        <v>8</v>
      </c>
      <c r="B10" s="39" t="s">
        <v>5</v>
      </c>
      <c r="C10" s="39" t="s">
        <v>81</v>
      </c>
      <c r="D10" s="38">
        <v>1.35</v>
      </c>
      <c r="E10" s="38">
        <v>2</v>
      </c>
      <c r="F10" s="39" t="s">
        <v>82</v>
      </c>
      <c r="G10" s="39">
        <v>0</v>
      </c>
      <c r="H10" s="38">
        <v>12</v>
      </c>
      <c r="I10" s="38">
        <v>1.35</v>
      </c>
    </row>
    <row r="11" spans="1:9" ht="12.75">
      <c r="A11" s="38">
        <v>9</v>
      </c>
      <c r="B11" s="39" t="s">
        <v>16</v>
      </c>
      <c r="C11" s="39" t="s">
        <v>83</v>
      </c>
      <c r="D11" s="38">
        <v>0.52</v>
      </c>
      <c r="E11" s="38">
        <v>10</v>
      </c>
      <c r="F11" s="39" t="s">
        <v>84</v>
      </c>
      <c r="G11" s="39">
        <v>0.75</v>
      </c>
      <c r="H11" s="38">
        <v>9</v>
      </c>
      <c r="I11" s="38">
        <v>1.27</v>
      </c>
    </row>
    <row r="12" spans="1:9" ht="12.75">
      <c r="A12" s="38">
        <v>10</v>
      </c>
      <c r="B12" s="39" t="s">
        <v>32</v>
      </c>
      <c r="C12" s="39" t="s">
        <v>85</v>
      </c>
      <c r="D12" s="38">
        <v>0.54</v>
      </c>
      <c r="E12" s="38">
        <v>9</v>
      </c>
      <c r="F12" s="39" t="s">
        <v>86</v>
      </c>
      <c r="G12" s="39">
        <v>0.6</v>
      </c>
      <c r="H12" s="38">
        <v>11</v>
      </c>
      <c r="I12" s="38">
        <v>1.14</v>
      </c>
    </row>
    <row r="13" spans="1:9" ht="12.75">
      <c r="A13" s="38">
        <v>11</v>
      </c>
      <c r="B13" s="39" t="s">
        <v>21</v>
      </c>
      <c r="C13" s="39" t="s">
        <v>87</v>
      </c>
      <c r="D13" s="38">
        <v>0.33</v>
      </c>
      <c r="E13" s="38">
        <v>11</v>
      </c>
      <c r="F13" s="39" t="s">
        <v>88</v>
      </c>
      <c r="G13" s="39">
        <v>0.7</v>
      </c>
      <c r="H13" s="38">
        <v>10</v>
      </c>
      <c r="I13" s="38">
        <v>1.03</v>
      </c>
    </row>
    <row r="14" spans="1:9" ht="12.75">
      <c r="A14" s="38">
        <v>11</v>
      </c>
      <c r="B14" s="39" t="s">
        <v>89</v>
      </c>
      <c r="C14" s="39" t="s">
        <v>82</v>
      </c>
      <c r="D14" s="38">
        <v>0</v>
      </c>
      <c r="E14" s="38">
        <v>12</v>
      </c>
      <c r="F14" s="39" t="s">
        <v>90</v>
      </c>
      <c r="G14" s="39">
        <v>1.03</v>
      </c>
      <c r="H14" s="38">
        <v>7</v>
      </c>
      <c r="I14" s="38">
        <v>1.03</v>
      </c>
    </row>
    <row r="15" spans="1:9" ht="12.75">
      <c r="A15" s="40"/>
      <c r="B15" s="41"/>
      <c r="C15" s="41"/>
      <c r="D15" s="40"/>
      <c r="E15" s="40"/>
      <c r="F15" s="41"/>
      <c r="G15" s="41"/>
      <c r="H15" s="40"/>
      <c r="I15" s="40"/>
    </row>
    <row r="16" spans="1:9" ht="12.75">
      <c r="A16" s="40"/>
      <c r="B16" s="41" t="s">
        <v>91</v>
      </c>
      <c r="C16" s="41"/>
      <c r="D16" s="40" t="s">
        <v>92</v>
      </c>
      <c r="E16" s="40"/>
      <c r="F16" s="41"/>
      <c r="G16" s="41"/>
      <c r="H16" s="40"/>
      <c r="I16" s="40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pane ySplit="5" topLeftCell="BM6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3.25390625" style="0" bestFit="1" customWidth="1"/>
    <col min="2" max="2" width="9.00390625" style="0" bestFit="1" customWidth="1"/>
    <col min="3" max="3" width="14.875" style="0" hidden="1" customWidth="1"/>
    <col min="4" max="4" width="34.75390625" style="0" hidden="1" customWidth="1"/>
    <col min="5" max="5" width="3.75390625" style="0" bestFit="1" customWidth="1"/>
    <col min="6" max="6" width="18.375" style="0" bestFit="1" customWidth="1"/>
    <col min="7" max="7" width="7.375" style="0" customWidth="1"/>
    <col min="8" max="8" width="9.75390625" style="0" customWidth="1"/>
    <col min="9" max="9" width="8.25390625" style="0" bestFit="1" customWidth="1"/>
    <col min="10" max="10" width="14.875" style="0" customWidth="1"/>
    <col min="11" max="11" width="11.25390625" style="0" bestFit="1" customWidth="1"/>
    <col min="12" max="12" width="16.125" style="0" bestFit="1" customWidth="1"/>
    <col min="13" max="13" width="15.125" style="0" bestFit="1" customWidth="1"/>
  </cols>
  <sheetData>
    <row r="1" ht="15">
      <c r="F1" s="49" t="s">
        <v>203</v>
      </c>
    </row>
    <row r="2" ht="15">
      <c r="C2" s="71" t="s">
        <v>204</v>
      </c>
    </row>
    <row r="4" spans="1:11" ht="30">
      <c r="A4" s="108" t="s">
        <v>39</v>
      </c>
      <c r="B4" s="108" t="s">
        <v>93</v>
      </c>
      <c r="C4" s="104" t="s">
        <v>94</v>
      </c>
      <c r="D4" s="104" t="s">
        <v>95</v>
      </c>
      <c r="E4" s="104" t="s">
        <v>96</v>
      </c>
      <c r="F4" s="104" t="s">
        <v>97</v>
      </c>
      <c r="G4" s="106" t="s">
        <v>98</v>
      </c>
      <c r="H4" s="107"/>
      <c r="I4" s="100" t="s">
        <v>99</v>
      </c>
      <c r="J4" s="62" t="s">
        <v>100</v>
      </c>
      <c r="K4" s="100" t="s">
        <v>101</v>
      </c>
    </row>
    <row r="5" spans="1:12" ht="38.25">
      <c r="A5" s="109"/>
      <c r="B5" s="109"/>
      <c r="C5" s="105"/>
      <c r="D5" s="105"/>
      <c r="E5" s="105"/>
      <c r="F5" s="105"/>
      <c r="G5" s="44" t="s">
        <v>187</v>
      </c>
      <c r="H5" s="43" t="s">
        <v>102</v>
      </c>
      <c r="I5" s="101"/>
      <c r="J5" s="43" t="s">
        <v>199</v>
      </c>
      <c r="K5" s="101"/>
      <c r="L5" s="77" t="s">
        <v>243</v>
      </c>
    </row>
    <row r="6" spans="1:11" ht="15">
      <c r="A6" s="45">
        <v>1</v>
      </c>
      <c r="B6" s="46">
        <v>47</v>
      </c>
      <c r="C6" s="47" t="s">
        <v>103</v>
      </c>
      <c r="D6" s="48" t="s">
        <v>104</v>
      </c>
      <c r="E6" s="46" t="s">
        <v>105</v>
      </c>
      <c r="F6" s="48" t="s">
        <v>106</v>
      </c>
      <c r="G6" s="50"/>
      <c r="H6" s="50"/>
      <c r="I6" s="50"/>
      <c r="J6" s="50"/>
      <c r="K6" s="50"/>
    </row>
    <row r="7" spans="1:11" ht="15">
      <c r="A7" s="45">
        <v>2</v>
      </c>
      <c r="B7" s="46" t="s">
        <v>107</v>
      </c>
      <c r="C7" s="48"/>
      <c r="D7" s="48" t="s">
        <v>108</v>
      </c>
      <c r="E7" s="46" t="s">
        <v>105</v>
      </c>
      <c r="F7" s="48" t="s">
        <v>109</v>
      </c>
      <c r="G7" s="50"/>
      <c r="H7" s="50"/>
      <c r="I7" s="50"/>
      <c r="J7" s="50"/>
      <c r="K7" s="50"/>
    </row>
    <row r="8" spans="1:13" ht="15">
      <c r="A8" s="45">
        <v>22</v>
      </c>
      <c r="B8" s="46" t="s">
        <v>110</v>
      </c>
      <c r="C8" s="48"/>
      <c r="D8" s="48" t="s">
        <v>111</v>
      </c>
      <c r="E8" s="46" t="s">
        <v>112</v>
      </c>
      <c r="F8" s="48" t="s">
        <v>113</v>
      </c>
      <c r="G8" s="68">
        <v>48</v>
      </c>
      <c r="H8" s="63" t="s">
        <v>193</v>
      </c>
      <c r="I8" s="63">
        <v>8.3</v>
      </c>
      <c r="J8" s="64" t="s">
        <v>191</v>
      </c>
      <c r="K8" s="61">
        <v>8.5</v>
      </c>
      <c r="L8" s="78" t="s">
        <v>29</v>
      </c>
      <c r="M8" t="s">
        <v>248</v>
      </c>
    </row>
    <row r="9" spans="1:13" ht="15">
      <c r="A9" s="45">
        <v>3</v>
      </c>
      <c r="B9" s="46">
        <v>48</v>
      </c>
      <c r="C9" s="48"/>
      <c r="D9" s="48" t="s">
        <v>114</v>
      </c>
      <c r="E9" s="46" t="s">
        <v>112</v>
      </c>
      <c r="F9" s="48" t="s">
        <v>115</v>
      </c>
      <c r="G9" s="68">
        <v>28</v>
      </c>
      <c r="H9" s="64" t="s">
        <v>177</v>
      </c>
      <c r="I9" s="63">
        <v>5.4</v>
      </c>
      <c r="J9" s="64" t="s">
        <v>200</v>
      </c>
      <c r="K9" s="50"/>
      <c r="M9" t="s">
        <v>253</v>
      </c>
    </row>
    <row r="10" spans="1:13" ht="15">
      <c r="A10" s="52">
        <v>21</v>
      </c>
      <c r="B10" s="53" t="s">
        <v>116</v>
      </c>
      <c r="C10" s="54"/>
      <c r="D10" s="54" t="s">
        <v>117</v>
      </c>
      <c r="E10" s="70" t="s">
        <v>118</v>
      </c>
      <c r="F10" s="54" t="s">
        <v>119</v>
      </c>
      <c r="G10" s="69">
        <v>60</v>
      </c>
      <c r="H10" s="65" t="s">
        <v>194</v>
      </c>
      <c r="I10" s="65">
        <v>9.9</v>
      </c>
      <c r="J10" s="67" t="s">
        <v>201</v>
      </c>
      <c r="K10" s="55"/>
      <c r="L10" s="78" t="s">
        <v>239</v>
      </c>
      <c r="M10" t="s">
        <v>250</v>
      </c>
    </row>
    <row r="11" spans="1:12" ht="15">
      <c r="A11" s="45">
        <v>23</v>
      </c>
      <c r="B11" s="46" t="s">
        <v>120</v>
      </c>
      <c r="C11" s="48"/>
      <c r="D11" s="48" t="s">
        <v>121</v>
      </c>
      <c r="E11" s="70" t="s">
        <v>118</v>
      </c>
      <c r="F11" s="48" t="s">
        <v>122</v>
      </c>
      <c r="G11" s="68">
        <v>60</v>
      </c>
      <c r="H11" s="65" t="s">
        <v>194</v>
      </c>
      <c r="I11" s="63" t="s">
        <v>196</v>
      </c>
      <c r="J11" s="63" t="s">
        <v>194</v>
      </c>
      <c r="K11" s="61">
        <v>10.4</v>
      </c>
      <c r="L11" s="78" t="s">
        <v>245</v>
      </c>
    </row>
    <row r="12" spans="1:11" ht="15">
      <c r="A12" s="45">
        <v>4</v>
      </c>
      <c r="B12" s="46" t="s">
        <v>123</v>
      </c>
      <c r="C12" s="48"/>
      <c r="D12" s="48" t="s">
        <v>124</v>
      </c>
      <c r="E12" s="46" t="s">
        <v>125</v>
      </c>
      <c r="F12" s="48" t="s">
        <v>126</v>
      </c>
      <c r="G12" s="68">
        <v>30</v>
      </c>
      <c r="H12" s="64" t="s">
        <v>178</v>
      </c>
      <c r="I12" s="63" t="s">
        <v>197</v>
      </c>
      <c r="J12" s="63">
        <v>3.5</v>
      </c>
      <c r="K12" s="50"/>
    </row>
    <row r="13" spans="1:11" ht="15">
      <c r="A13" s="45">
        <v>5</v>
      </c>
      <c r="B13" s="46" t="s">
        <v>127</v>
      </c>
      <c r="C13" s="47" t="s">
        <v>128</v>
      </c>
      <c r="D13" s="48" t="s">
        <v>129</v>
      </c>
      <c r="E13" s="46" t="s">
        <v>112</v>
      </c>
      <c r="F13" s="48" t="s">
        <v>130</v>
      </c>
      <c r="G13" s="68">
        <v>30</v>
      </c>
      <c r="H13" s="64" t="s">
        <v>178</v>
      </c>
      <c r="I13" s="63" t="s">
        <v>197</v>
      </c>
      <c r="J13" s="63">
        <v>3.5</v>
      </c>
      <c r="K13" s="50"/>
    </row>
    <row r="14" spans="1:13" ht="15">
      <c r="A14" s="45">
        <v>6</v>
      </c>
      <c r="B14" s="46" t="s">
        <v>131</v>
      </c>
      <c r="C14" s="48"/>
      <c r="D14" s="48" t="s">
        <v>132</v>
      </c>
      <c r="E14" s="46" t="s">
        <v>112</v>
      </c>
      <c r="F14" s="48" t="s">
        <v>133</v>
      </c>
      <c r="G14" s="68">
        <v>30</v>
      </c>
      <c r="H14" s="64" t="s">
        <v>178</v>
      </c>
      <c r="I14" s="63" t="s">
        <v>197</v>
      </c>
      <c r="J14" s="63">
        <v>3.5</v>
      </c>
      <c r="K14" s="50"/>
      <c r="L14" t="s">
        <v>32</v>
      </c>
      <c r="M14" t="s">
        <v>241</v>
      </c>
    </row>
    <row r="15" spans="1:11" ht="15">
      <c r="A15" s="45">
        <v>7</v>
      </c>
      <c r="B15" s="46" t="s">
        <v>134</v>
      </c>
      <c r="C15" s="48"/>
      <c r="D15" s="48" t="s">
        <v>135</v>
      </c>
      <c r="E15" s="46" t="s">
        <v>112</v>
      </c>
      <c r="F15" s="48" t="s">
        <v>136</v>
      </c>
      <c r="G15" s="68">
        <v>33</v>
      </c>
      <c r="H15" s="66" t="s">
        <v>181</v>
      </c>
      <c r="I15" s="66" t="s">
        <v>189</v>
      </c>
      <c r="J15" s="63">
        <v>3.6</v>
      </c>
      <c r="K15" s="50"/>
    </row>
    <row r="16" spans="1:13" ht="15">
      <c r="A16" s="52">
        <v>8</v>
      </c>
      <c r="B16" s="53">
        <v>46</v>
      </c>
      <c r="C16" s="54"/>
      <c r="D16" s="54" t="s">
        <v>137</v>
      </c>
      <c r="E16" s="53" t="s">
        <v>112</v>
      </c>
      <c r="F16" s="54" t="s">
        <v>138</v>
      </c>
      <c r="G16" s="69">
        <v>28</v>
      </c>
      <c r="H16" s="66" t="s">
        <v>177</v>
      </c>
      <c r="I16" s="67" t="s">
        <v>188</v>
      </c>
      <c r="J16" s="67" t="s">
        <v>200</v>
      </c>
      <c r="K16" s="55"/>
      <c r="L16" t="s">
        <v>256</v>
      </c>
      <c r="M16" t="s">
        <v>244</v>
      </c>
    </row>
    <row r="17" spans="1:11" ht="15">
      <c r="A17" s="45">
        <v>9</v>
      </c>
      <c r="B17" s="46" t="s">
        <v>139</v>
      </c>
      <c r="C17" s="48"/>
      <c r="D17" s="48" t="s">
        <v>140</v>
      </c>
      <c r="E17" s="46" t="s">
        <v>125</v>
      </c>
      <c r="F17" s="48" t="s">
        <v>141</v>
      </c>
      <c r="G17" s="68">
        <v>27</v>
      </c>
      <c r="H17" s="66" t="s">
        <v>182</v>
      </c>
      <c r="I17" s="66" t="s">
        <v>190</v>
      </c>
      <c r="J17" s="64" t="s">
        <v>202</v>
      </c>
      <c r="K17" s="50"/>
    </row>
    <row r="18" spans="1:13" ht="15">
      <c r="A18" s="45">
        <v>10</v>
      </c>
      <c r="B18" s="46" t="s">
        <v>142</v>
      </c>
      <c r="C18" s="48"/>
      <c r="D18" s="48" t="s">
        <v>124</v>
      </c>
      <c r="E18" s="46" t="s">
        <v>112</v>
      </c>
      <c r="F18" s="48" t="s">
        <v>143</v>
      </c>
      <c r="G18" s="68">
        <v>28</v>
      </c>
      <c r="H18" s="64" t="s">
        <v>177</v>
      </c>
      <c r="I18" s="64" t="s">
        <v>188</v>
      </c>
      <c r="J18" s="64" t="s">
        <v>200</v>
      </c>
      <c r="K18" s="50"/>
      <c r="L18" t="s">
        <v>251</v>
      </c>
      <c r="M18" s="79" t="s">
        <v>254</v>
      </c>
    </row>
    <row r="19" spans="1:12" ht="15">
      <c r="A19" s="45">
        <v>24</v>
      </c>
      <c r="B19" s="46" t="s">
        <v>144</v>
      </c>
      <c r="C19" s="48"/>
      <c r="D19" s="48" t="s">
        <v>145</v>
      </c>
      <c r="E19" s="46" t="s">
        <v>125</v>
      </c>
      <c r="F19" s="48" t="s">
        <v>146</v>
      </c>
      <c r="G19" s="68">
        <v>35</v>
      </c>
      <c r="H19" s="64" t="s">
        <v>183</v>
      </c>
      <c r="I19" s="63">
        <v>6.5</v>
      </c>
      <c r="J19" s="63">
        <v>3.6</v>
      </c>
      <c r="K19" s="61">
        <v>8.5</v>
      </c>
      <c r="L19" t="s">
        <v>246</v>
      </c>
    </row>
    <row r="20" spans="1:11" ht="15">
      <c r="A20" s="45">
        <v>11</v>
      </c>
      <c r="B20" s="46" t="s">
        <v>147</v>
      </c>
      <c r="C20" s="48"/>
      <c r="D20" s="48" t="s">
        <v>148</v>
      </c>
      <c r="E20" s="46" t="s">
        <v>125</v>
      </c>
      <c r="F20" s="48" t="s">
        <v>149</v>
      </c>
      <c r="G20" s="68">
        <v>28</v>
      </c>
      <c r="H20" s="64" t="s">
        <v>177</v>
      </c>
      <c r="I20" s="63">
        <v>5.4</v>
      </c>
      <c r="J20" s="64" t="s">
        <v>200</v>
      </c>
      <c r="K20" s="50"/>
    </row>
    <row r="21" spans="1:12" ht="15">
      <c r="A21" s="45">
        <v>12</v>
      </c>
      <c r="B21" s="46" t="s">
        <v>150</v>
      </c>
      <c r="C21" s="48"/>
      <c r="D21" s="48" t="s">
        <v>151</v>
      </c>
      <c r="E21" s="46" t="s">
        <v>125</v>
      </c>
      <c r="F21" s="48" t="s">
        <v>152</v>
      </c>
      <c r="G21" s="68">
        <v>19</v>
      </c>
      <c r="H21" s="64" t="s">
        <v>184</v>
      </c>
      <c r="I21" s="64" t="s">
        <v>191</v>
      </c>
      <c r="J21" s="63">
        <v>2.7</v>
      </c>
      <c r="K21" s="50"/>
      <c r="L21" t="s">
        <v>247</v>
      </c>
    </row>
    <row r="22" spans="1:11" ht="15">
      <c r="A22" s="45">
        <v>13</v>
      </c>
      <c r="B22" s="46" t="s">
        <v>153</v>
      </c>
      <c r="C22" s="48"/>
      <c r="D22" s="48" t="s">
        <v>154</v>
      </c>
      <c r="E22" s="46" t="s">
        <v>125</v>
      </c>
      <c r="F22" s="48" t="s">
        <v>155</v>
      </c>
      <c r="G22" s="68">
        <v>28</v>
      </c>
      <c r="H22" s="64" t="s">
        <v>177</v>
      </c>
      <c r="I22" s="64" t="s">
        <v>188</v>
      </c>
      <c r="J22" s="64" t="s">
        <v>200</v>
      </c>
      <c r="K22" s="61">
        <v>7</v>
      </c>
    </row>
    <row r="23" spans="1:12" ht="15">
      <c r="A23" s="45">
        <v>14</v>
      </c>
      <c r="B23" s="46" t="s">
        <v>156</v>
      </c>
      <c r="C23" s="48"/>
      <c r="D23" s="48" t="s">
        <v>157</v>
      </c>
      <c r="E23" s="46" t="s">
        <v>125</v>
      </c>
      <c r="F23" s="48" t="s">
        <v>158</v>
      </c>
      <c r="G23" s="68">
        <v>18</v>
      </c>
      <c r="H23" s="64" t="s">
        <v>185</v>
      </c>
      <c r="I23" s="63" t="s">
        <v>193</v>
      </c>
      <c r="J23" s="63">
        <v>2.5</v>
      </c>
      <c r="K23" s="50"/>
      <c r="L23" s="78" t="s">
        <v>240</v>
      </c>
    </row>
    <row r="24" spans="1:11" ht="15">
      <c r="A24" s="45">
        <v>15</v>
      </c>
      <c r="B24" s="46">
        <v>45</v>
      </c>
      <c r="C24" s="48"/>
      <c r="D24" s="48" t="s">
        <v>159</v>
      </c>
      <c r="E24" s="46" t="s">
        <v>125</v>
      </c>
      <c r="F24" s="48" t="s">
        <v>160</v>
      </c>
      <c r="G24" s="68">
        <v>15</v>
      </c>
      <c r="H24" s="66" t="s">
        <v>186</v>
      </c>
      <c r="I24" s="66" t="s">
        <v>192</v>
      </c>
      <c r="J24" s="63">
        <v>2.4</v>
      </c>
      <c r="K24" s="50"/>
    </row>
    <row r="25" spans="1:11" ht="15">
      <c r="A25" s="45">
        <v>16</v>
      </c>
      <c r="B25" s="46" t="s">
        <v>161</v>
      </c>
      <c r="C25" s="48"/>
      <c r="D25" s="48" t="s">
        <v>162</v>
      </c>
      <c r="E25" s="46" t="s">
        <v>125</v>
      </c>
      <c r="F25" s="48" t="s">
        <v>163</v>
      </c>
      <c r="G25" s="68">
        <v>11</v>
      </c>
      <c r="H25" s="63" t="s">
        <v>164</v>
      </c>
      <c r="I25" s="63">
        <v>3.1</v>
      </c>
      <c r="J25" s="63">
        <v>2.2</v>
      </c>
      <c r="K25" s="61">
        <v>3.2</v>
      </c>
    </row>
    <row r="26" spans="1:13" ht="15">
      <c r="A26" s="45">
        <v>17</v>
      </c>
      <c r="B26" s="46" t="s">
        <v>165</v>
      </c>
      <c r="C26" s="48"/>
      <c r="D26" s="48" t="s">
        <v>166</v>
      </c>
      <c r="E26" s="46" t="s">
        <v>125</v>
      </c>
      <c r="F26" s="48" t="s">
        <v>242</v>
      </c>
      <c r="G26" s="68">
        <v>13</v>
      </c>
      <c r="H26" s="63" t="s">
        <v>195</v>
      </c>
      <c r="I26" s="63">
        <v>3.4</v>
      </c>
      <c r="J26" s="63">
        <v>2.4</v>
      </c>
      <c r="K26" s="61">
        <v>3.75</v>
      </c>
      <c r="L26" t="s">
        <v>249</v>
      </c>
      <c r="M26" t="s">
        <v>71</v>
      </c>
    </row>
    <row r="27" spans="1:14" ht="15">
      <c r="A27" s="45">
        <v>18</v>
      </c>
      <c r="B27" s="46" t="s">
        <v>168</v>
      </c>
      <c r="C27" s="48"/>
      <c r="D27" s="48" t="s">
        <v>169</v>
      </c>
      <c r="E27" s="46" t="s">
        <v>125</v>
      </c>
      <c r="F27" s="48" t="s">
        <v>170</v>
      </c>
      <c r="G27" s="68">
        <v>12</v>
      </c>
      <c r="H27" s="63" t="s">
        <v>195</v>
      </c>
      <c r="I27" s="63">
        <v>3.3</v>
      </c>
      <c r="J27" s="64" t="s">
        <v>177</v>
      </c>
      <c r="K27" s="61">
        <v>3.2</v>
      </c>
      <c r="L27" s="78" t="s">
        <v>241</v>
      </c>
      <c r="M27" s="78" t="s">
        <v>244</v>
      </c>
      <c r="N27" t="s">
        <v>13</v>
      </c>
    </row>
    <row r="28" spans="1:11" ht="15">
      <c r="A28" s="45">
        <v>19</v>
      </c>
      <c r="B28" s="46">
        <v>44</v>
      </c>
      <c r="C28" s="48"/>
      <c r="D28" s="48" t="s">
        <v>171</v>
      </c>
      <c r="E28" s="46" t="s">
        <v>105</v>
      </c>
      <c r="F28" s="48" t="s">
        <v>172</v>
      </c>
      <c r="G28" s="50"/>
      <c r="H28" s="50"/>
      <c r="I28" s="50"/>
      <c r="J28" s="50"/>
      <c r="K28" s="50"/>
    </row>
    <row r="29" spans="1:11" ht="15">
      <c r="A29" s="45">
        <v>20</v>
      </c>
      <c r="B29" s="46">
        <v>43</v>
      </c>
      <c r="C29" s="48"/>
      <c r="D29" s="48" t="s">
        <v>173</v>
      </c>
      <c r="E29" s="46" t="s">
        <v>105</v>
      </c>
      <c r="F29" s="48" t="s">
        <v>174</v>
      </c>
      <c r="G29" s="102"/>
      <c r="H29" s="103"/>
      <c r="I29" s="50"/>
      <c r="J29" s="50"/>
      <c r="K29" s="50"/>
    </row>
    <row r="30" spans="1:11" ht="15">
      <c r="A30" s="59">
        <v>21</v>
      </c>
      <c r="B30" s="56"/>
      <c r="C30" s="58" t="s">
        <v>103</v>
      </c>
      <c r="D30" s="58" t="s">
        <v>175</v>
      </c>
      <c r="E30" s="70" t="s">
        <v>112</v>
      </c>
      <c r="F30" s="48" t="s">
        <v>176</v>
      </c>
      <c r="G30" s="102"/>
      <c r="H30" s="103"/>
      <c r="I30" s="60" t="s">
        <v>198</v>
      </c>
      <c r="J30" s="50"/>
      <c r="K30" s="50"/>
    </row>
  </sheetData>
  <mergeCells count="11">
    <mergeCell ref="A4:A5"/>
    <mergeCell ref="B4:B5"/>
    <mergeCell ref="C4:C5"/>
    <mergeCell ref="D4:D5"/>
    <mergeCell ref="K4:K5"/>
    <mergeCell ref="G29:H29"/>
    <mergeCell ref="G30:H30"/>
    <mergeCell ref="E4:E5"/>
    <mergeCell ref="F4:F5"/>
    <mergeCell ref="G4:H4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18.625" style="0" bestFit="1" customWidth="1"/>
    <col min="2" max="2" width="12.375" style="0" bestFit="1" customWidth="1"/>
    <col min="3" max="3" width="10.625" style="0" bestFit="1" customWidth="1"/>
    <col min="4" max="4" width="13.875" style="0" bestFit="1" customWidth="1"/>
    <col min="5" max="5" width="15.75390625" style="0" bestFit="1" customWidth="1"/>
    <col min="6" max="6" width="10.75390625" style="0" bestFit="1" customWidth="1"/>
    <col min="7" max="7" width="12.75390625" style="0" bestFit="1" customWidth="1"/>
    <col min="8" max="8" width="10.25390625" style="0" bestFit="1" customWidth="1"/>
    <col min="9" max="9" width="14.875" style="0" bestFit="1" customWidth="1"/>
    <col min="10" max="10" width="10.375" style="0" bestFit="1" customWidth="1"/>
    <col min="11" max="11" width="12.125" style="0" bestFit="1" customWidth="1"/>
    <col min="12" max="12" width="10.25390625" style="0" bestFit="1" customWidth="1"/>
    <col min="13" max="13" width="13.375" style="0" bestFit="1" customWidth="1"/>
  </cols>
  <sheetData>
    <row r="1" spans="1:13" ht="15.75">
      <c r="A1" s="110" t="s">
        <v>284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6.5" thickBot="1">
      <c r="A2" s="111" t="s">
        <v>258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6.5" thickBot="1">
      <c r="A3" s="92" t="s">
        <v>2</v>
      </c>
      <c r="B3" s="88" t="s">
        <v>24</v>
      </c>
      <c r="C3" s="88" t="s">
        <v>65</v>
      </c>
      <c r="D3" s="88" t="s">
        <v>68</v>
      </c>
      <c r="E3" s="88" t="s">
        <v>71</v>
      </c>
      <c r="F3" s="88" t="s">
        <v>285</v>
      </c>
      <c r="G3" s="89" t="s">
        <v>29</v>
      </c>
      <c r="H3" s="89" t="s">
        <v>13</v>
      </c>
      <c r="I3" s="89" t="s">
        <v>45</v>
      </c>
      <c r="J3" s="89" t="s">
        <v>16</v>
      </c>
      <c r="K3" s="89" t="s">
        <v>32</v>
      </c>
      <c r="L3" s="89" t="s">
        <v>21</v>
      </c>
      <c r="M3" s="90" t="s">
        <v>89</v>
      </c>
    </row>
    <row r="4" spans="1:13" ht="15.75">
      <c r="A4" s="112" t="s">
        <v>260</v>
      </c>
      <c r="B4" s="82" t="s">
        <v>286</v>
      </c>
      <c r="C4" s="82" t="s">
        <v>287</v>
      </c>
      <c r="D4" s="82" t="s">
        <v>288</v>
      </c>
      <c r="E4" s="82" t="s">
        <v>289</v>
      </c>
      <c r="F4" s="82" t="s">
        <v>290</v>
      </c>
      <c r="G4" s="82" t="s">
        <v>291</v>
      </c>
      <c r="H4" s="82" t="s">
        <v>292</v>
      </c>
      <c r="I4" s="82" t="s">
        <v>293</v>
      </c>
      <c r="J4" s="82" t="s">
        <v>294</v>
      </c>
      <c r="K4" s="82" t="s">
        <v>295</v>
      </c>
      <c r="L4" s="82" t="s">
        <v>296</v>
      </c>
      <c r="M4" s="83" t="s">
        <v>297</v>
      </c>
    </row>
    <row r="5" spans="1:13" ht="16.5" thickBot="1">
      <c r="A5" s="113"/>
      <c r="B5" s="85" t="s">
        <v>298</v>
      </c>
      <c r="C5" s="85" t="s">
        <v>299</v>
      </c>
      <c r="D5" s="85" t="s">
        <v>300</v>
      </c>
      <c r="E5" s="85" t="s">
        <v>301</v>
      </c>
      <c r="F5" s="85" t="s">
        <v>302</v>
      </c>
      <c r="G5" s="85" t="s">
        <v>303</v>
      </c>
      <c r="H5" s="85" t="s">
        <v>304</v>
      </c>
      <c r="I5" s="85" t="s">
        <v>305</v>
      </c>
      <c r="J5" s="85" t="s">
        <v>306</v>
      </c>
      <c r="K5" s="85" t="s">
        <v>307</v>
      </c>
      <c r="L5" s="85" t="s">
        <v>308</v>
      </c>
      <c r="M5" s="86" t="s">
        <v>309</v>
      </c>
    </row>
    <row r="6" spans="1:13" ht="15">
      <c r="A6" s="118" t="s">
        <v>266</v>
      </c>
      <c r="B6" s="119" t="s">
        <v>340</v>
      </c>
      <c r="C6" s="120" t="s">
        <v>310</v>
      </c>
      <c r="D6" s="121" t="s">
        <v>311</v>
      </c>
      <c r="E6" s="122" t="s">
        <v>312</v>
      </c>
      <c r="F6" s="121" t="s">
        <v>312</v>
      </c>
      <c r="G6" s="121" t="s">
        <v>281</v>
      </c>
      <c r="H6" s="122" t="s">
        <v>327</v>
      </c>
      <c r="I6" s="121" t="s">
        <v>340</v>
      </c>
      <c r="J6" s="121" t="s">
        <v>337</v>
      </c>
      <c r="K6" s="121" t="s">
        <v>340</v>
      </c>
      <c r="L6" s="121" t="s">
        <v>313</v>
      </c>
      <c r="M6" s="123" t="s">
        <v>314</v>
      </c>
    </row>
    <row r="7" spans="1:13" ht="15">
      <c r="A7" s="124" t="s">
        <v>268</v>
      </c>
      <c r="B7" s="119" t="s">
        <v>118</v>
      </c>
      <c r="C7" s="125" t="s">
        <v>118</v>
      </c>
      <c r="D7" s="125" t="s">
        <v>118</v>
      </c>
      <c r="E7" s="126" t="s">
        <v>125</v>
      </c>
      <c r="F7" s="119" t="s">
        <v>125</v>
      </c>
      <c r="G7" s="125" t="s">
        <v>112</v>
      </c>
      <c r="H7" s="126" t="s">
        <v>125</v>
      </c>
      <c r="I7" s="125" t="s">
        <v>112</v>
      </c>
      <c r="J7" s="119" t="s">
        <v>125</v>
      </c>
      <c r="K7" s="119" t="s">
        <v>125</v>
      </c>
      <c r="L7" s="119" t="s">
        <v>315</v>
      </c>
      <c r="M7" s="127" t="s">
        <v>125</v>
      </c>
    </row>
    <row r="8" spans="1:13" ht="15">
      <c r="A8" s="124" t="s">
        <v>269</v>
      </c>
      <c r="B8" s="119" t="s">
        <v>316</v>
      </c>
      <c r="C8" s="125" t="s">
        <v>316</v>
      </c>
      <c r="D8" s="125" t="s">
        <v>317</v>
      </c>
      <c r="E8" s="126" t="s">
        <v>318</v>
      </c>
      <c r="F8" s="119" t="s">
        <v>271</v>
      </c>
      <c r="G8" s="125" t="s">
        <v>319</v>
      </c>
      <c r="H8" s="126" t="s">
        <v>271</v>
      </c>
      <c r="I8" s="125" t="s">
        <v>319</v>
      </c>
      <c r="J8" s="119" t="s">
        <v>282</v>
      </c>
      <c r="K8" s="119" t="s">
        <v>341</v>
      </c>
      <c r="L8" s="119" t="s">
        <v>320</v>
      </c>
      <c r="M8" s="127" t="s">
        <v>271</v>
      </c>
    </row>
    <row r="9" spans="1:13" ht="15">
      <c r="A9" s="124" t="s">
        <v>99</v>
      </c>
      <c r="B9" s="119" t="s">
        <v>321</v>
      </c>
      <c r="C9" s="125" t="s">
        <v>321</v>
      </c>
      <c r="D9" s="125" t="s">
        <v>322</v>
      </c>
      <c r="E9" s="126" t="s">
        <v>280</v>
      </c>
      <c r="F9" s="119" t="s">
        <v>323</v>
      </c>
      <c r="G9" s="125" t="s">
        <v>324</v>
      </c>
      <c r="H9" s="126" t="s">
        <v>323</v>
      </c>
      <c r="I9" s="119" t="s">
        <v>324</v>
      </c>
      <c r="J9" s="119" t="s">
        <v>326</v>
      </c>
      <c r="K9" s="119" t="s">
        <v>342</v>
      </c>
      <c r="L9" s="119" t="s">
        <v>334</v>
      </c>
      <c r="M9" s="127" t="s">
        <v>323</v>
      </c>
    </row>
    <row r="10" spans="1:13" ht="15">
      <c r="A10" s="128" t="s">
        <v>343</v>
      </c>
      <c r="B10" s="126">
        <v>37.33</v>
      </c>
      <c r="C10" s="126">
        <v>49.583333333333336</v>
      </c>
      <c r="D10" s="126">
        <v>50.833333333333336</v>
      </c>
      <c r="E10" s="126">
        <v>18.25</v>
      </c>
      <c r="F10" s="126">
        <v>4.333333333333333</v>
      </c>
      <c r="G10" s="126">
        <v>55</v>
      </c>
      <c r="H10" s="126">
        <v>5.25</v>
      </c>
      <c r="I10" s="126">
        <v>35.666666666666664</v>
      </c>
      <c r="J10" s="126">
        <v>10.58</v>
      </c>
      <c r="K10" s="126">
        <v>87.5</v>
      </c>
      <c r="L10" s="126"/>
      <c r="M10" s="129">
        <v>11.583333333333334</v>
      </c>
    </row>
    <row r="11" spans="1:13" s="94" customFormat="1" ht="15">
      <c r="A11" s="130" t="s">
        <v>344</v>
      </c>
      <c r="B11" s="131">
        <v>3.1108333333333333</v>
      </c>
      <c r="C11" s="131">
        <v>4.131944444444445</v>
      </c>
      <c r="D11" s="131">
        <v>4.236111111111112</v>
      </c>
      <c r="E11" s="131">
        <v>1.5208333333333333</v>
      </c>
      <c r="F11" s="131">
        <v>0.3611111111111111</v>
      </c>
      <c r="G11" s="131">
        <v>4.583333333333333</v>
      </c>
      <c r="H11" s="131">
        <v>0.4375</v>
      </c>
      <c r="I11" s="131">
        <v>2.972222222222222</v>
      </c>
      <c r="J11" s="131">
        <v>0.8816666666666667</v>
      </c>
      <c r="K11" s="131">
        <v>7.291666666666667</v>
      </c>
      <c r="L11" s="131"/>
      <c r="M11" s="132">
        <v>0.9652777777777778</v>
      </c>
    </row>
    <row r="12" spans="1:13" s="93" customFormat="1" ht="15.75" thickBot="1">
      <c r="A12" s="133" t="s">
        <v>279</v>
      </c>
      <c r="B12" s="134">
        <v>6.789166666666667</v>
      </c>
      <c r="C12" s="134">
        <v>5.768055555555556</v>
      </c>
      <c r="D12" s="134">
        <v>6.163888888888889</v>
      </c>
      <c r="E12" s="134">
        <v>2.479166666666667</v>
      </c>
      <c r="F12" s="134">
        <v>2.838888888888889</v>
      </c>
      <c r="G12" s="134">
        <v>3.916666666666667</v>
      </c>
      <c r="H12" s="134">
        <v>2.7625</v>
      </c>
      <c r="I12" s="134">
        <v>5.527777777777779</v>
      </c>
      <c r="J12" s="134">
        <v>2.768333333333333</v>
      </c>
      <c r="K12" s="134">
        <v>-1.291666666666667</v>
      </c>
      <c r="L12" s="135"/>
      <c r="M12" s="136">
        <v>2.2347222222222225</v>
      </c>
    </row>
    <row r="13" spans="1:13" ht="15">
      <c r="A13" s="118" t="s">
        <v>266</v>
      </c>
      <c r="B13" s="137"/>
      <c r="C13" s="138"/>
      <c r="D13" s="138"/>
      <c r="E13" s="122" t="s">
        <v>345</v>
      </c>
      <c r="F13" s="138"/>
      <c r="G13" s="138"/>
      <c r="H13" s="122" t="s">
        <v>340</v>
      </c>
      <c r="I13" s="138"/>
      <c r="J13" s="138"/>
      <c r="K13" s="138"/>
      <c r="L13" s="138"/>
      <c r="M13" s="139"/>
    </row>
    <row r="14" spans="1:13" ht="15">
      <c r="A14" s="124" t="s">
        <v>268</v>
      </c>
      <c r="B14" s="140"/>
      <c r="C14" s="87" t="s">
        <v>112</v>
      </c>
      <c r="D14" s="87" t="s">
        <v>118</v>
      </c>
      <c r="E14" s="126" t="s">
        <v>125</v>
      </c>
      <c r="F14" s="87" t="s">
        <v>112</v>
      </c>
      <c r="G14" s="141"/>
      <c r="H14" s="126" t="s">
        <v>125</v>
      </c>
      <c r="I14" s="46" t="s">
        <v>125</v>
      </c>
      <c r="J14" s="141"/>
      <c r="K14" s="141"/>
      <c r="L14" s="141"/>
      <c r="M14" s="98" t="s">
        <v>112</v>
      </c>
    </row>
    <row r="15" spans="1:13" ht="15">
      <c r="A15" s="124" t="s">
        <v>269</v>
      </c>
      <c r="B15" s="140"/>
      <c r="C15" s="87" t="s">
        <v>319</v>
      </c>
      <c r="D15" s="87" t="s">
        <v>316</v>
      </c>
      <c r="E15" s="126" t="s">
        <v>328</v>
      </c>
      <c r="F15" s="87" t="s">
        <v>341</v>
      </c>
      <c r="G15" s="141"/>
      <c r="H15" s="126" t="s">
        <v>329</v>
      </c>
      <c r="I15" s="125" t="s">
        <v>319</v>
      </c>
      <c r="J15" s="141"/>
      <c r="K15" s="141"/>
      <c r="L15" s="141"/>
      <c r="M15" s="98" t="s">
        <v>330</v>
      </c>
    </row>
    <row r="16" spans="1:13" ht="15">
      <c r="A16" s="124" t="s">
        <v>99</v>
      </c>
      <c r="B16" s="140"/>
      <c r="C16" s="87" t="s">
        <v>324</v>
      </c>
      <c r="D16" s="91" t="s">
        <v>321</v>
      </c>
      <c r="E16" s="126" t="s">
        <v>331</v>
      </c>
      <c r="F16" s="87" t="s">
        <v>342</v>
      </c>
      <c r="G16" s="141"/>
      <c r="H16" s="126" t="s">
        <v>323</v>
      </c>
      <c r="I16" s="158" t="s">
        <v>347</v>
      </c>
      <c r="J16" s="141"/>
      <c r="K16" s="141"/>
      <c r="L16" s="141"/>
      <c r="M16" s="157">
        <v>5.4</v>
      </c>
    </row>
    <row r="17" spans="1:13" s="94" customFormat="1" ht="15">
      <c r="A17" s="124" t="s">
        <v>343</v>
      </c>
      <c r="B17" s="140"/>
      <c r="C17" s="141"/>
      <c r="D17" s="141"/>
      <c r="E17" s="126">
        <v>12.666666666666666</v>
      </c>
      <c r="F17" s="141"/>
      <c r="G17" s="141"/>
      <c r="H17" s="126">
        <v>10.416666666666668</v>
      </c>
      <c r="I17" s="141"/>
      <c r="J17" s="141"/>
      <c r="K17" s="141"/>
      <c r="L17" s="141"/>
      <c r="M17" s="142"/>
    </row>
    <row r="18" spans="1:13" ht="15">
      <c r="A18" s="124" t="s">
        <v>344</v>
      </c>
      <c r="B18" s="140"/>
      <c r="C18" s="141"/>
      <c r="D18" s="141"/>
      <c r="E18" s="126">
        <v>1.0555555555555556</v>
      </c>
      <c r="F18" s="141"/>
      <c r="G18" s="141"/>
      <c r="H18" s="126">
        <v>0.8680555555555557</v>
      </c>
      <c r="I18" s="141"/>
      <c r="J18" s="141"/>
      <c r="K18" s="141"/>
      <c r="L18" s="141"/>
      <c r="M18" s="142"/>
    </row>
    <row r="19" spans="1:13" ht="15.75" thickBot="1">
      <c r="A19" s="133" t="s">
        <v>279</v>
      </c>
      <c r="B19" s="143"/>
      <c r="C19" s="144"/>
      <c r="D19" s="144"/>
      <c r="E19" s="134">
        <v>2.6944444444444446</v>
      </c>
      <c r="F19" s="144"/>
      <c r="G19" s="144"/>
      <c r="H19" s="134">
        <v>2.3319444444444444</v>
      </c>
      <c r="I19" s="144"/>
      <c r="J19" s="144"/>
      <c r="K19" s="144"/>
      <c r="L19" s="144"/>
      <c r="M19" s="145"/>
    </row>
    <row r="20" spans="1:13" ht="15">
      <c r="A20" s="146" t="s">
        <v>266</v>
      </c>
      <c r="B20" s="147"/>
      <c r="C20" s="147"/>
      <c r="D20" s="147"/>
      <c r="E20" s="148" t="s">
        <v>346</v>
      </c>
      <c r="F20" s="147"/>
      <c r="G20" s="149"/>
      <c r="H20" s="150"/>
      <c r="I20" s="149"/>
      <c r="J20" s="149"/>
      <c r="K20" s="149"/>
      <c r="L20" s="149"/>
      <c r="M20" s="149"/>
    </row>
    <row r="21" spans="1:13" ht="15">
      <c r="A21" s="128" t="s">
        <v>268</v>
      </c>
      <c r="B21" s="147"/>
      <c r="C21" s="147"/>
      <c r="D21" s="147"/>
      <c r="E21" s="126" t="s">
        <v>125</v>
      </c>
      <c r="F21" s="147"/>
      <c r="G21" s="149"/>
      <c r="H21" s="151"/>
      <c r="I21" s="149"/>
      <c r="J21" s="149"/>
      <c r="K21" s="149"/>
      <c r="L21" s="149"/>
      <c r="M21" s="149"/>
    </row>
    <row r="22" spans="1:13" ht="15.75">
      <c r="A22" s="128" t="s">
        <v>269</v>
      </c>
      <c r="B22" s="152"/>
      <c r="C22" s="152"/>
      <c r="D22" s="140"/>
      <c r="E22" s="126" t="s">
        <v>271</v>
      </c>
      <c r="F22" s="147"/>
      <c r="G22" s="149"/>
      <c r="H22" s="151"/>
      <c r="I22" s="149"/>
      <c r="J22" s="149"/>
      <c r="K22" s="149"/>
      <c r="L22" s="149"/>
      <c r="M22" s="149"/>
    </row>
    <row r="23" spans="1:13" s="94" customFormat="1" ht="15.75">
      <c r="A23" s="128" t="s">
        <v>99</v>
      </c>
      <c r="B23" s="140"/>
      <c r="C23" s="152"/>
      <c r="D23" s="140"/>
      <c r="E23" s="126">
        <v>3.2</v>
      </c>
      <c r="F23" s="147"/>
      <c r="G23" s="149"/>
      <c r="H23" s="151"/>
      <c r="I23" s="149"/>
      <c r="J23" s="149"/>
      <c r="K23" s="149"/>
      <c r="L23" s="149"/>
      <c r="M23" s="149"/>
    </row>
    <row r="24" spans="1:13" ht="15.75">
      <c r="A24" s="128" t="s">
        <v>343</v>
      </c>
      <c r="B24" s="140"/>
      <c r="C24" s="152"/>
      <c r="D24" s="140"/>
      <c r="E24" s="153">
        <v>6.33</v>
      </c>
      <c r="F24" s="147"/>
      <c r="G24" s="149"/>
      <c r="H24" s="151"/>
      <c r="I24" s="149"/>
      <c r="J24" s="149"/>
      <c r="K24" s="149"/>
      <c r="L24" s="149"/>
      <c r="M24" s="149"/>
    </row>
    <row r="25" spans="1:13" ht="15.75">
      <c r="A25" s="128" t="s">
        <v>344</v>
      </c>
      <c r="B25" s="140"/>
      <c r="C25" s="152"/>
      <c r="D25" s="140"/>
      <c r="E25" s="126">
        <v>0.5275</v>
      </c>
      <c r="F25" s="147"/>
      <c r="G25" s="149"/>
      <c r="H25" s="151"/>
      <c r="I25" s="149"/>
      <c r="J25" s="149"/>
      <c r="K25" s="149"/>
      <c r="L25" s="149"/>
      <c r="M25" s="149"/>
    </row>
    <row r="26" spans="1:13" ht="16.5" thickBot="1">
      <c r="A26" s="154" t="s">
        <v>279</v>
      </c>
      <c r="B26" s="143"/>
      <c r="C26" s="155"/>
      <c r="D26" s="143"/>
      <c r="E26" s="134">
        <v>2.6725</v>
      </c>
      <c r="F26" s="143"/>
      <c r="G26" s="144"/>
      <c r="H26" s="156"/>
      <c r="I26" s="144"/>
      <c r="J26" s="144"/>
      <c r="K26" s="144"/>
      <c r="L26" s="144"/>
      <c r="M26" s="144"/>
    </row>
    <row r="27" spans="1:13" s="94" customFormat="1" ht="15">
      <c r="A27" s="115"/>
      <c r="B27" s="116"/>
      <c r="C27" s="116"/>
      <c r="D27" s="116"/>
      <c r="E27" s="116"/>
      <c r="F27" s="116"/>
      <c r="G27" s="116"/>
      <c r="H27" s="117"/>
      <c r="I27" s="117"/>
      <c r="J27" s="117"/>
      <c r="K27" s="117"/>
      <c r="L27" s="117"/>
      <c r="M27" s="116"/>
    </row>
    <row r="28" spans="1:13" s="94" customFormat="1" ht="15">
      <c r="A28" s="115"/>
      <c r="B28" s="116"/>
      <c r="C28" s="116"/>
      <c r="D28" s="116"/>
      <c r="E28" s="116"/>
      <c r="F28" s="116"/>
      <c r="G28" s="116"/>
      <c r="H28" s="117"/>
      <c r="I28" s="117"/>
      <c r="J28" s="117"/>
      <c r="K28" s="117"/>
      <c r="L28" s="117"/>
      <c r="M28" s="116"/>
    </row>
    <row r="29" spans="1:13" s="96" customFormat="1" ht="12.75">
      <c r="A29" s="95" t="s">
        <v>325</v>
      </c>
      <c r="B29" s="96">
        <v>3</v>
      </c>
      <c r="C29" s="96">
        <v>2.4</v>
      </c>
      <c r="D29" s="96">
        <v>2.28</v>
      </c>
      <c r="E29" s="96">
        <v>2.24</v>
      </c>
      <c r="F29" s="96">
        <v>2.02</v>
      </c>
      <c r="G29" s="96">
        <v>1.88</v>
      </c>
      <c r="H29" s="96">
        <v>1.52</v>
      </c>
      <c r="I29" s="96">
        <v>1.35</v>
      </c>
      <c r="J29" s="96">
        <v>1.27</v>
      </c>
      <c r="K29" s="96">
        <v>1.14</v>
      </c>
      <c r="L29" s="96">
        <v>1.03</v>
      </c>
      <c r="M29" s="96">
        <v>1.03</v>
      </c>
    </row>
    <row r="31" spans="2:13" s="97" customFormat="1" ht="15.75">
      <c r="B31" s="97">
        <f>B29+B12+B19+B26</f>
        <v>9.789166666666667</v>
      </c>
      <c r="C31" s="97">
        <f aca="true" t="shared" si="0" ref="C31:M31">C29+C12+C19+C26</f>
        <v>8.168055555555556</v>
      </c>
      <c r="D31" s="97">
        <f t="shared" si="0"/>
        <v>8.443888888888889</v>
      </c>
      <c r="E31" s="97">
        <f>E29+E19+E26</f>
        <v>7.606944444444444</v>
      </c>
      <c r="F31" s="97">
        <f t="shared" si="0"/>
        <v>4.858888888888889</v>
      </c>
      <c r="G31" s="97">
        <f t="shared" si="0"/>
        <v>5.796666666666667</v>
      </c>
      <c r="H31" s="97">
        <f t="shared" si="0"/>
        <v>6.614444444444445</v>
      </c>
      <c r="I31" s="97">
        <f t="shared" si="0"/>
        <v>6.877777777777778</v>
      </c>
      <c r="J31" s="97">
        <f t="shared" si="0"/>
        <v>4.038333333333333</v>
      </c>
      <c r="K31" s="97">
        <f t="shared" si="0"/>
        <v>-0.15166666666666706</v>
      </c>
      <c r="L31" s="97">
        <f t="shared" si="0"/>
        <v>1.03</v>
      </c>
      <c r="M31" s="97">
        <f t="shared" si="0"/>
        <v>3.2647222222222227</v>
      </c>
    </row>
  </sheetData>
  <sheetProtection/>
  <mergeCells count="3">
    <mergeCell ref="A1:M1"/>
    <mergeCell ref="A2:M2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25" sqref="F25"/>
    </sheetView>
  </sheetViews>
  <sheetFormatPr defaultColWidth="9.00390625" defaultRowHeight="12.75"/>
  <cols>
    <col min="1" max="1" width="3.25390625" style="0" bestFit="1" customWidth="1"/>
    <col min="2" max="2" width="9.00390625" style="0" bestFit="1" customWidth="1"/>
    <col min="3" max="3" width="16.625" style="0" hidden="1" customWidth="1"/>
    <col min="4" max="4" width="34.75390625" style="0" hidden="1" customWidth="1"/>
    <col min="5" max="5" width="3.75390625" style="0" bestFit="1" customWidth="1"/>
    <col min="6" max="6" width="18.375" style="0" bestFit="1" customWidth="1"/>
    <col min="7" max="7" width="19.875" style="0" customWidth="1"/>
    <col min="9" max="9" width="16.875" style="0" customWidth="1"/>
    <col min="10" max="10" width="7.25390625" style="0" customWidth="1"/>
    <col min="11" max="11" width="8.375" style="0" customWidth="1"/>
    <col min="12" max="12" width="13.25390625" style="0" bestFit="1" customWidth="1"/>
  </cols>
  <sheetData>
    <row r="1" ht="15">
      <c r="F1" s="49" t="s">
        <v>212</v>
      </c>
    </row>
    <row r="3" spans="1:9" ht="25.5">
      <c r="A3" s="108" t="s">
        <v>39</v>
      </c>
      <c r="B3" s="108" t="s">
        <v>93</v>
      </c>
      <c r="C3" s="104" t="s">
        <v>94</v>
      </c>
      <c r="D3" s="104" t="s">
        <v>95</v>
      </c>
      <c r="E3" s="104" t="s">
        <v>96</v>
      </c>
      <c r="F3" s="104" t="s">
        <v>97</v>
      </c>
      <c r="G3" s="72" t="s">
        <v>98</v>
      </c>
      <c r="H3" s="100" t="s">
        <v>99</v>
      </c>
      <c r="I3" s="42" t="s">
        <v>100</v>
      </c>
    </row>
    <row r="4" spans="1:10" ht="38.25">
      <c r="A4" s="109"/>
      <c r="B4" s="109"/>
      <c r="C4" s="105"/>
      <c r="D4" s="105"/>
      <c r="E4" s="105"/>
      <c r="F4" s="105"/>
      <c r="G4" s="44" t="s">
        <v>205</v>
      </c>
      <c r="H4" s="101"/>
      <c r="I4" s="43" t="s">
        <v>199</v>
      </c>
      <c r="J4" s="77" t="s">
        <v>243</v>
      </c>
    </row>
    <row r="5" spans="1:9" ht="15">
      <c r="A5" s="45">
        <v>1</v>
      </c>
      <c r="B5" s="46">
        <v>47</v>
      </c>
      <c r="C5" s="47" t="s">
        <v>103</v>
      </c>
      <c r="D5" s="48" t="s">
        <v>104</v>
      </c>
      <c r="E5" s="48" t="s">
        <v>105</v>
      </c>
      <c r="F5" s="48" t="s">
        <v>106</v>
      </c>
      <c r="G5" s="51">
        <v>12</v>
      </c>
      <c r="H5" s="51">
        <v>3</v>
      </c>
      <c r="I5" s="51" t="s">
        <v>206</v>
      </c>
    </row>
    <row r="6" spans="1:9" ht="15">
      <c r="A6" s="45">
        <v>2</v>
      </c>
      <c r="B6" s="46" t="s">
        <v>107</v>
      </c>
      <c r="C6" s="48"/>
      <c r="D6" s="48" t="s">
        <v>108</v>
      </c>
      <c r="E6" s="48" t="s">
        <v>105</v>
      </c>
      <c r="F6" s="48" t="s">
        <v>109</v>
      </c>
      <c r="G6" s="51">
        <v>12</v>
      </c>
      <c r="H6" s="51">
        <v>3</v>
      </c>
      <c r="I6" s="51" t="s">
        <v>206</v>
      </c>
    </row>
    <row r="7" spans="1:9" ht="15" hidden="1">
      <c r="A7" s="45">
        <v>22</v>
      </c>
      <c r="B7" s="46" t="s">
        <v>110</v>
      </c>
      <c r="C7" s="48"/>
      <c r="D7" s="48" t="s">
        <v>111</v>
      </c>
      <c r="E7" s="48" t="s">
        <v>112</v>
      </c>
      <c r="F7" s="48" t="s">
        <v>113</v>
      </c>
      <c r="G7" s="50"/>
      <c r="H7" s="50"/>
      <c r="I7" s="50"/>
    </row>
    <row r="8" spans="1:9" ht="15" hidden="1">
      <c r="A8" s="45">
        <v>3</v>
      </c>
      <c r="B8" s="46">
        <v>48</v>
      </c>
      <c r="C8" s="48"/>
      <c r="D8" s="48" t="s">
        <v>114</v>
      </c>
      <c r="E8" s="48" t="s">
        <v>112</v>
      </c>
      <c r="F8" s="48" t="s">
        <v>115</v>
      </c>
      <c r="G8" s="50"/>
      <c r="H8" s="50"/>
      <c r="I8" s="50"/>
    </row>
    <row r="9" spans="1:9" ht="15" hidden="1">
      <c r="A9" s="45">
        <v>21</v>
      </c>
      <c r="B9" s="46" t="s">
        <v>116</v>
      </c>
      <c r="C9" s="48"/>
      <c r="D9" s="48" t="s">
        <v>117</v>
      </c>
      <c r="E9" s="48" t="s">
        <v>112</v>
      </c>
      <c r="F9" s="48" t="s">
        <v>119</v>
      </c>
      <c r="G9" s="50"/>
      <c r="H9" s="50"/>
      <c r="I9" s="50"/>
    </row>
    <row r="10" spans="1:9" ht="15" hidden="1">
      <c r="A10" s="45">
        <v>23</v>
      </c>
      <c r="B10" s="46" t="s">
        <v>120</v>
      </c>
      <c r="C10" s="48"/>
      <c r="D10" s="48" t="s">
        <v>121</v>
      </c>
      <c r="E10" s="48" t="s">
        <v>112</v>
      </c>
      <c r="F10" s="48" t="s">
        <v>122</v>
      </c>
      <c r="G10" s="50"/>
      <c r="H10" s="50"/>
      <c r="I10" s="50"/>
    </row>
    <row r="11" spans="1:9" ht="15" hidden="1">
      <c r="A11" s="45">
        <v>4</v>
      </c>
      <c r="B11" s="46" t="s">
        <v>123</v>
      </c>
      <c r="C11" s="48"/>
      <c r="D11" s="48" t="s">
        <v>124</v>
      </c>
      <c r="E11" s="48" t="s">
        <v>125</v>
      </c>
      <c r="F11" s="48" t="s">
        <v>126</v>
      </c>
      <c r="G11" s="50"/>
      <c r="H11" s="50"/>
      <c r="I11" s="50"/>
    </row>
    <row r="12" spans="1:9" ht="15" hidden="1">
      <c r="A12" s="45">
        <v>5</v>
      </c>
      <c r="B12" s="46" t="s">
        <v>127</v>
      </c>
      <c r="C12" s="47" t="s">
        <v>128</v>
      </c>
      <c r="D12" s="48" t="s">
        <v>129</v>
      </c>
      <c r="E12" s="48" t="s">
        <v>112</v>
      </c>
      <c r="F12" s="48" t="s">
        <v>130</v>
      </c>
      <c r="G12" s="50"/>
      <c r="H12" s="50"/>
      <c r="I12" s="50"/>
    </row>
    <row r="13" spans="1:9" ht="15" hidden="1">
      <c r="A13" s="45">
        <v>6</v>
      </c>
      <c r="B13" s="46" t="s">
        <v>131</v>
      </c>
      <c r="C13" s="48"/>
      <c r="D13" s="48" t="s">
        <v>132</v>
      </c>
      <c r="E13" s="48" t="s">
        <v>112</v>
      </c>
      <c r="F13" s="48" t="s">
        <v>133</v>
      </c>
      <c r="G13" s="50"/>
      <c r="H13" s="50"/>
      <c r="I13" s="50"/>
    </row>
    <row r="14" spans="1:9" ht="15" hidden="1">
      <c r="A14" s="45">
        <v>7</v>
      </c>
      <c r="B14" s="46" t="s">
        <v>134</v>
      </c>
      <c r="C14" s="48"/>
      <c r="D14" s="48" t="s">
        <v>135</v>
      </c>
      <c r="E14" s="48" t="s">
        <v>112</v>
      </c>
      <c r="F14" s="48" t="s">
        <v>136</v>
      </c>
      <c r="G14" s="50"/>
      <c r="H14" s="50"/>
      <c r="I14" s="50"/>
    </row>
    <row r="15" spans="1:9" ht="15" hidden="1">
      <c r="A15" s="45">
        <v>8</v>
      </c>
      <c r="B15" s="46">
        <v>46</v>
      </c>
      <c r="C15" s="48"/>
      <c r="D15" s="48" t="s">
        <v>137</v>
      </c>
      <c r="E15" s="48" t="s">
        <v>112</v>
      </c>
      <c r="F15" s="48" t="s">
        <v>138</v>
      </c>
      <c r="G15" s="50"/>
      <c r="H15" s="50"/>
      <c r="I15" s="50"/>
    </row>
    <row r="16" spans="1:9" ht="15">
      <c r="A16" s="45">
        <v>9</v>
      </c>
      <c r="B16" s="46" t="s">
        <v>139</v>
      </c>
      <c r="C16" s="48" t="s">
        <v>207</v>
      </c>
      <c r="D16" s="48" t="s">
        <v>140</v>
      </c>
      <c r="E16" s="48" t="s">
        <v>125</v>
      </c>
      <c r="F16" s="48" t="s">
        <v>141</v>
      </c>
      <c r="G16" s="51" t="s">
        <v>208</v>
      </c>
      <c r="H16" s="57" t="s">
        <v>220</v>
      </c>
      <c r="I16" s="57" t="s">
        <v>230</v>
      </c>
    </row>
    <row r="17" spans="1:9" ht="15">
      <c r="A17" s="45">
        <v>10</v>
      </c>
      <c r="B17" s="46" t="s">
        <v>142</v>
      </c>
      <c r="C17" s="48" t="s">
        <v>207</v>
      </c>
      <c r="D17" s="48" t="s">
        <v>124</v>
      </c>
      <c r="E17" s="48" t="s">
        <v>112</v>
      </c>
      <c r="F17" s="48" t="s">
        <v>143</v>
      </c>
      <c r="G17" s="51" t="s">
        <v>209</v>
      </c>
      <c r="H17" s="57" t="s">
        <v>221</v>
      </c>
      <c r="I17" s="57" t="s">
        <v>201</v>
      </c>
    </row>
    <row r="18" spans="1:9" ht="15">
      <c r="A18" s="45">
        <v>24</v>
      </c>
      <c r="B18" s="46" t="s">
        <v>144</v>
      </c>
      <c r="C18" s="48"/>
      <c r="D18" s="48" t="s">
        <v>145</v>
      </c>
      <c r="E18" s="48" t="s">
        <v>125</v>
      </c>
      <c r="F18" s="48" t="s">
        <v>146</v>
      </c>
      <c r="G18" s="51" t="s">
        <v>210</v>
      </c>
      <c r="H18" s="57" t="s">
        <v>222</v>
      </c>
      <c r="I18" s="51" t="s">
        <v>194</v>
      </c>
    </row>
    <row r="19" spans="1:12" ht="15">
      <c r="A19" s="45">
        <v>11</v>
      </c>
      <c r="B19" s="46" t="s">
        <v>147</v>
      </c>
      <c r="C19" s="48"/>
      <c r="D19" s="48" t="s">
        <v>148</v>
      </c>
      <c r="E19" s="48" t="s">
        <v>125</v>
      </c>
      <c r="F19" s="48" t="s">
        <v>149</v>
      </c>
      <c r="G19" s="51" t="s">
        <v>213</v>
      </c>
      <c r="H19" s="57" t="s">
        <v>223</v>
      </c>
      <c r="I19" s="57" t="s">
        <v>230</v>
      </c>
      <c r="J19" s="78" t="s">
        <v>234</v>
      </c>
      <c r="K19" s="78" t="s">
        <v>236</v>
      </c>
      <c r="L19" t="s">
        <v>235</v>
      </c>
    </row>
    <row r="20" spans="1:10" ht="15">
      <c r="A20" s="45">
        <v>12</v>
      </c>
      <c r="B20" s="46" t="s">
        <v>150</v>
      </c>
      <c r="C20" s="48"/>
      <c r="D20" s="48" t="s">
        <v>151</v>
      </c>
      <c r="E20" s="48" t="s">
        <v>125</v>
      </c>
      <c r="F20" s="48" t="s">
        <v>152</v>
      </c>
      <c r="G20" s="51" t="s">
        <v>214</v>
      </c>
      <c r="H20" s="57" t="s">
        <v>224</v>
      </c>
      <c r="I20" s="57" t="s">
        <v>231</v>
      </c>
      <c r="J20" s="78" t="s">
        <v>236</v>
      </c>
    </row>
    <row r="21" spans="1:9" ht="15">
      <c r="A21" s="45">
        <v>13</v>
      </c>
      <c r="B21" s="46" t="s">
        <v>153</v>
      </c>
      <c r="C21" s="48"/>
      <c r="D21" s="48" t="s">
        <v>154</v>
      </c>
      <c r="E21" s="48" t="s">
        <v>125</v>
      </c>
      <c r="F21" s="48" t="s">
        <v>155</v>
      </c>
      <c r="G21" s="51" t="s">
        <v>211</v>
      </c>
      <c r="H21" s="57" t="s">
        <v>225</v>
      </c>
      <c r="I21" s="57" t="s">
        <v>230</v>
      </c>
    </row>
    <row r="22" spans="1:12" ht="15">
      <c r="A22" s="45">
        <v>14</v>
      </c>
      <c r="B22" s="46" t="s">
        <v>156</v>
      </c>
      <c r="C22" s="48"/>
      <c r="D22" s="48" t="s">
        <v>157</v>
      </c>
      <c r="E22" s="48" t="s">
        <v>125</v>
      </c>
      <c r="F22" s="48" t="s">
        <v>158</v>
      </c>
      <c r="G22" s="51" t="s">
        <v>219</v>
      </c>
      <c r="H22" s="51" t="s">
        <v>194</v>
      </c>
      <c r="I22" s="73" t="s">
        <v>232</v>
      </c>
      <c r="L22" t="s">
        <v>255</v>
      </c>
    </row>
    <row r="23" spans="1:11" ht="15">
      <c r="A23" s="45">
        <v>15</v>
      </c>
      <c r="B23" s="46">
        <v>45</v>
      </c>
      <c r="C23" s="48"/>
      <c r="D23" s="48" t="s">
        <v>159</v>
      </c>
      <c r="E23" s="48" t="s">
        <v>125</v>
      </c>
      <c r="F23" s="48" t="s">
        <v>160</v>
      </c>
      <c r="G23" s="51" t="s">
        <v>215</v>
      </c>
      <c r="H23" s="57" t="s">
        <v>226</v>
      </c>
      <c r="I23" s="57" t="s">
        <v>180</v>
      </c>
      <c r="K23" s="78" t="s">
        <v>238</v>
      </c>
    </row>
    <row r="24" spans="1:10" ht="15">
      <c r="A24" s="45">
        <v>16</v>
      </c>
      <c r="B24" s="46" t="s">
        <v>161</v>
      </c>
      <c r="C24" s="48"/>
      <c r="D24" s="48" t="s">
        <v>162</v>
      </c>
      <c r="E24" s="48" t="s">
        <v>125</v>
      </c>
      <c r="F24" s="48" t="s">
        <v>163</v>
      </c>
      <c r="G24" s="51" t="s">
        <v>216</v>
      </c>
      <c r="H24" s="57" t="s">
        <v>227</v>
      </c>
      <c r="I24" s="57" t="s">
        <v>177</v>
      </c>
      <c r="J24" s="78" t="s">
        <v>237</v>
      </c>
    </row>
    <row r="25" spans="1:9" ht="15">
      <c r="A25" s="45">
        <v>17</v>
      </c>
      <c r="B25" s="46" t="s">
        <v>165</v>
      </c>
      <c r="C25" s="48"/>
      <c r="D25" s="48" t="s">
        <v>166</v>
      </c>
      <c r="E25" s="48" t="s">
        <v>125</v>
      </c>
      <c r="F25" s="48" t="s">
        <v>167</v>
      </c>
      <c r="G25" s="51" t="s">
        <v>215</v>
      </c>
      <c r="H25" s="57" t="s">
        <v>226</v>
      </c>
      <c r="I25" s="57" t="s">
        <v>180</v>
      </c>
    </row>
    <row r="26" spans="1:12" ht="15">
      <c r="A26" s="45">
        <v>18</v>
      </c>
      <c r="B26" s="46" t="s">
        <v>168</v>
      </c>
      <c r="C26" s="48"/>
      <c r="D26" s="48" t="s">
        <v>169</v>
      </c>
      <c r="E26" s="48" t="s">
        <v>125</v>
      </c>
      <c r="F26" s="48" t="s">
        <v>170</v>
      </c>
      <c r="G26" s="51" t="s">
        <v>217</v>
      </c>
      <c r="H26" s="57" t="s">
        <v>228</v>
      </c>
      <c r="I26" s="57" t="s">
        <v>179</v>
      </c>
      <c r="J26" s="78" t="s">
        <v>235</v>
      </c>
      <c r="K26" s="78" t="s">
        <v>238</v>
      </c>
      <c r="L26" s="78" t="s">
        <v>237</v>
      </c>
    </row>
    <row r="27" spans="1:9" ht="15">
      <c r="A27" s="45">
        <v>19</v>
      </c>
      <c r="B27" s="46">
        <v>44</v>
      </c>
      <c r="C27" s="48"/>
      <c r="D27" s="48" t="s">
        <v>171</v>
      </c>
      <c r="E27" s="48" t="s">
        <v>105</v>
      </c>
      <c r="F27" s="48" t="s">
        <v>172</v>
      </c>
      <c r="G27" s="51" t="s">
        <v>218</v>
      </c>
      <c r="H27" s="57" t="s">
        <v>229</v>
      </c>
      <c r="I27" s="57" t="s">
        <v>233</v>
      </c>
    </row>
    <row r="28" spans="1:9" ht="15">
      <c r="A28" s="45">
        <v>20</v>
      </c>
      <c r="B28" s="46">
        <v>43</v>
      </c>
      <c r="C28" s="48"/>
      <c r="D28" s="48" t="s">
        <v>173</v>
      </c>
      <c r="E28" s="48" t="s">
        <v>105</v>
      </c>
      <c r="F28" s="48" t="s">
        <v>174</v>
      </c>
      <c r="G28" s="51">
        <v>10</v>
      </c>
      <c r="H28" s="57" t="s">
        <v>229</v>
      </c>
      <c r="I28" s="57" t="s">
        <v>233</v>
      </c>
    </row>
  </sheetData>
  <mergeCells count="7">
    <mergeCell ref="E3:E4"/>
    <mergeCell ref="F3:F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34" sqref="A34:C34"/>
    </sheetView>
  </sheetViews>
  <sheetFormatPr defaultColWidth="9.00390625" defaultRowHeight="12.75"/>
  <cols>
    <col min="1" max="1" width="18.625" style="0" bestFit="1" customWidth="1"/>
    <col min="2" max="2" width="24.00390625" style="0" bestFit="1" customWidth="1"/>
    <col min="3" max="3" width="19.125" style="0" bestFit="1" customWidth="1"/>
    <col min="4" max="4" width="21.625" style="0" bestFit="1" customWidth="1"/>
    <col min="5" max="5" width="25.00390625" style="0" bestFit="1" customWidth="1"/>
    <col min="6" max="6" width="27.875" style="0" bestFit="1" customWidth="1"/>
  </cols>
  <sheetData>
    <row r="1" spans="1:6" ht="15.75">
      <c r="A1" s="110" t="s">
        <v>257</v>
      </c>
      <c r="B1" s="110"/>
      <c r="C1" s="110"/>
      <c r="D1" s="110"/>
      <c r="E1" s="110"/>
      <c r="F1" s="110"/>
    </row>
    <row r="2" spans="1:6" ht="15.75">
      <c r="A2" s="114" t="s">
        <v>258</v>
      </c>
      <c r="B2" s="114"/>
      <c r="C2" s="114"/>
      <c r="D2" s="114"/>
      <c r="E2" s="114"/>
      <c r="F2" s="114"/>
    </row>
    <row r="3" spans="1:6" ht="16.5" thickBot="1">
      <c r="A3" s="80"/>
      <c r="B3" s="80"/>
      <c r="C3" s="80"/>
      <c r="D3" s="80"/>
      <c r="E3" s="80"/>
      <c r="F3" s="80"/>
    </row>
    <row r="4" spans="1:6" ht="15.75">
      <c r="A4" s="81" t="s">
        <v>2</v>
      </c>
      <c r="B4" s="82" t="s">
        <v>5</v>
      </c>
      <c r="C4" s="82" t="s">
        <v>42</v>
      </c>
      <c r="D4" s="82" t="s">
        <v>259</v>
      </c>
      <c r="E4" s="82" t="s">
        <v>10</v>
      </c>
      <c r="F4" s="83" t="s">
        <v>51</v>
      </c>
    </row>
    <row r="5" spans="1:6" ht="16.5" thickBot="1">
      <c r="A5" s="84" t="s">
        <v>260</v>
      </c>
      <c r="B5" s="85" t="s">
        <v>261</v>
      </c>
      <c r="C5" s="85" t="s">
        <v>262</v>
      </c>
      <c r="D5" s="85" t="s">
        <v>263</v>
      </c>
      <c r="E5" s="85" t="s">
        <v>264</v>
      </c>
      <c r="F5" s="86" t="s">
        <v>265</v>
      </c>
    </row>
    <row r="6" spans="1:6" ht="12.75">
      <c r="A6" s="159" t="s">
        <v>266</v>
      </c>
      <c r="B6" s="160" t="s">
        <v>267</v>
      </c>
      <c r="C6" s="161" t="s">
        <v>267</v>
      </c>
      <c r="D6" s="161" t="s">
        <v>267</v>
      </c>
      <c r="E6" s="161" t="s">
        <v>267</v>
      </c>
      <c r="F6" s="162" t="s">
        <v>267</v>
      </c>
    </row>
    <row r="7" spans="1:6" ht="12.75">
      <c r="A7" s="163" t="s">
        <v>268</v>
      </c>
      <c r="B7" s="164" t="s">
        <v>125</v>
      </c>
      <c r="C7" s="165" t="s">
        <v>125</v>
      </c>
      <c r="D7" s="165" t="s">
        <v>125</v>
      </c>
      <c r="E7" s="165" t="s">
        <v>125</v>
      </c>
      <c r="F7" s="166" t="s">
        <v>125</v>
      </c>
    </row>
    <row r="8" spans="1:6" ht="12.75">
      <c r="A8" s="163" t="s">
        <v>269</v>
      </c>
      <c r="B8" s="164" t="s">
        <v>270</v>
      </c>
      <c r="C8" s="165" t="s">
        <v>271</v>
      </c>
      <c r="D8" s="165" t="s">
        <v>272</v>
      </c>
      <c r="E8" s="165" t="s">
        <v>273</v>
      </c>
      <c r="F8" s="166" t="s">
        <v>271</v>
      </c>
    </row>
    <row r="9" spans="1:6" ht="12.75">
      <c r="A9" s="163" t="s">
        <v>99</v>
      </c>
      <c r="B9" s="167" t="s">
        <v>274</v>
      </c>
      <c r="C9" s="168" t="s">
        <v>275</v>
      </c>
      <c r="D9" s="168" t="s">
        <v>276</v>
      </c>
      <c r="E9" s="168" t="s">
        <v>277</v>
      </c>
      <c r="F9" s="169" t="s">
        <v>275</v>
      </c>
    </row>
    <row r="10" spans="1:6" ht="12.75">
      <c r="A10" s="163" t="s">
        <v>335</v>
      </c>
      <c r="B10" s="167">
        <f>'[1]график'!I4+'[1]график'!O4</f>
        <v>20.53333333333333</v>
      </c>
      <c r="C10" s="168">
        <f>'[1]график'!I5+'[1]график'!O5</f>
        <v>22.25</v>
      </c>
      <c r="D10" s="168">
        <f>(32*60)/60</f>
        <v>32</v>
      </c>
      <c r="E10" s="168">
        <f>(29*60+10)/60</f>
        <v>29.166666666666668</v>
      </c>
      <c r="F10" s="169">
        <f>(8*60+47)/60</f>
        <v>8.783333333333333</v>
      </c>
    </row>
    <row r="11" spans="1:6" ht="12.75">
      <c r="A11" s="163" t="s">
        <v>336</v>
      </c>
      <c r="B11" s="170">
        <f>B10/12</f>
        <v>1.711111111111111</v>
      </c>
      <c r="C11" s="171">
        <f>C10/12</f>
        <v>1.8541666666666667</v>
      </c>
      <c r="D11" s="171">
        <f>D10/12</f>
        <v>2.6666666666666665</v>
      </c>
      <c r="E11" s="171">
        <f>E10/12</f>
        <v>2.430555555555556</v>
      </c>
      <c r="F11" s="172">
        <f>F10/12</f>
        <v>0.7319444444444444</v>
      </c>
    </row>
    <row r="12" spans="1:6" ht="15.75" thickBot="1">
      <c r="A12" s="173" t="s">
        <v>279</v>
      </c>
      <c r="B12" s="174">
        <f>B9-B11</f>
        <v>3.988888888888889</v>
      </c>
      <c r="C12" s="175">
        <f>C9-C11</f>
        <v>2.2458333333333327</v>
      </c>
      <c r="D12" s="175">
        <f>D9-D11</f>
        <v>5.933333333333334</v>
      </c>
      <c r="E12" s="175">
        <f>E9-E11</f>
        <v>2.569444444444444</v>
      </c>
      <c r="F12" s="176">
        <f>F9-F11</f>
        <v>3.3680555555555554</v>
      </c>
    </row>
    <row r="13" spans="1:6" ht="12.75">
      <c r="A13" s="177" t="s">
        <v>266</v>
      </c>
      <c r="B13" s="160" t="s">
        <v>281</v>
      </c>
      <c r="C13" s="161" t="s">
        <v>337</v>
      </c>
      <c r="D13" s="161" t="s">
        <v>313</v>
      </c>
      <c r="E13" s="161" t="s">
        <v>281</v>
      </c>
      <c r="F13" s="162" t="s">
        <v>281</v>
      </c>
    </row>
    <row r="14" spans="1:6" ht="12.75">
      <c r="A14" s="178" t="s">
        <v>268</v>
      </c>
      <c r="B14" s="164" t="s">
        <v>125</v>
      </c>
      <c r="C14" s="165" t="s">
        <v>125</v>
      </c>
      <c r="D14" s="165" t="s">
        <v>332</v>
      </c>
      <c r="E14" s="165" t="s">
        <v>125</v>
      </c>
      <c r="F14" s="166" t="s">
        <v>125</v>
      </c>
    </row>
    <row r="15" spans="1:6" ht="12.75">
      <c r="A15" s="178" t="s">
        <v>269</v>
      </c>
      <c r="B15" s="164" t="s">
        <v>272</v>
      </c>
      <c r="C15" s="165" t="s">
        <v>272</v>
      </c>
      <c r="D15" s="165" t="s">
        <v>333</v>
      </c>
      <c r="E15" s="165" t="s">
        <v>271</v>
      </c>
      <c r="F15" s="166" t="s">
        <v>282</v>
      </c>
    </row>
    <row r="16" spans="1:6" ht="12.75">
      <c r="A16" s="178" t="s">
        <v>99</v>
      </c>
      <c r="B16" s="164" t="s">
        <v>276</v>
      </c>
      <c r="C16" s="165" t="s">
        <v>276</v>
      </c>
      <c r="D16" s="165"/>
      <c r="E16" s="165" t="s">
        <v>275</v>
      </c>
      <c r="F16" s="166" t="s">
        <v>283</v>
      </c>
    </row>
    <row r="17" spans="1:6" ht="12.75">
      <c r="A17" s="178" t="s">
        <v>278</v>
      </c>
      <c r="B17" s="167">
        <f>(28*60+10)/60</f>
        <v>28.166666666666668</v>
      </c>
      <c r="C17" s="168">
        <v>33.17</v>
      </c>
      <c r="D17" s="168"/>
      <c r="E17" s="168">
        <f>(6*60+45)/60</f>
        <v>6.75</v>
      </c>
      <c r="F17" s="169">
        <f>(15*60+10)/60</f>
        <v>15.166666666666666</v>
      </c>
    </row>
    <row r="18" spans="1:6" ht="12.75">
      <c r="A18" s="178" t="s">
        <v>336</v>
      </c>
      <c r="B18" s="170">
        <f>B17/12</f>
        <v>2.3472222222222223</v>
      </c>
      <c r="C18" s="171">
        <f>C17/12</f>
        <v>2.7641666666666667</v>
      </c>
      <c r="D18" s="171"/>
      <c r="E18" s="171">
        <f>E17/12</f>
        <v>0.5625</v>
      </c>
      <c r="F18" s="172">
        <f>F17/12</f>
        <v>1.2638888888888888</v>
      </c>
    </row>
    <row r="19" spans="1:6" ht="15.75" thickBot="1">
      <c r="A19" s="179" t="s">
        <v>279</v>
      </c>
      <c r="B19" s="180">
        <f>B16-B18</f>
        <v>6.252777777777777</v>
      </c>
      <c r="C19" s="181">
        <f>C16-C18</f>
        <v>5.835833333333333</v>
      </c>
      <c r="D19" s="181"/>
      <c r="E19" s="181">
        <f>E16-E18</f>
        <v>3.5374999999999996</v>
      </c>
      <c r="F19" s="182">
        <f>F16-F18</f>
        <v>3.1361111111111115</v>
      </c>
    </row>
    <row r="20" spans="1:6" ht="15">
      <c r="A20" s="177" t="s">
        <v>266</v>
      </c>
      <c r="B20" s="183"/>
      <c r="C20" s="184"/>
      <c r="D20" s="185"/>
      <c r="E20" s="185"/>
      <c r="F20" s="186"/>
    </row>
    <row r="21" spans="1:6" ht="12.75">
      <c r="A21" s="178" t="s">
        <v>268</v>
      </c>
      <c r="B21" s="164"/>
      <c r="C21" s="165"/>
      <c r="D21" s="165"/>
      <c r="E21" s="165" t="s">
        <v>125</v>
      </c>
      <c r="F21" s="166"/>
    </row>
    <row r="22" spans="1:6" ht="15">
      <c r="A22" s="178" t="s">
        <v>269</v>
      </c>
      <c r="B22" s="167"/>
      <c r="C22" s="165"/>
      <c r="D22" s="165"/>
      <c r="E22" s="48" t="s">
        <v>167</v>
      </c>
      <c r="F22" s="166"/>
    </row>
    <row r="23" spans="1:6" ht="12.75">
      <c r="A23" s="178" t="s">
        <v>99</v>
      </c>
      <c r="B23" s="164"/>
      <c r="C23" s="168"/>
      <c r="D23" s="165"/>
      <c r="E23" s="165" t="s">
        <v>283</v>
      </c>
      <c r="F23" s="166"/>
    </row>
    <row r="24" spans="1:6" ht="12.75">
      <c r="A24" s="178" t="s">
        <v>278</v>
      </c>
      <c r="B24" s="164"/>
      <c r="C24" s="168"/>
      <c r="D24" s="165"/>
      <c r="E24" s="165"/>
      <c r="F24" s="166"/>
    </row>
    <row r="25" spans="1:6" ht="12.75">
      <c r="A25" s="178" t="s">
        <v>336</v>
      </c>
      <c r="B25" s="164"/>
      <c r="C25" s="168"/>
      <c r="D25" s="165"/>
      <c r="E25" s="165"/>
      <c r="F25" s="166"/>
    </row>
    <row r="26" spans="1:6" ht="15.75" thickBot="1">
      <c r="A26" s="179" t="s">
        <v>279</v>
      </c>
      <c r="B26" s="187"/>
      <c r="C26" s="188"/>
      <c r="D26" s="189"/>
      <c r="E26" s="189"/>
      <c r="F26" s="190"/>
    </row>
    <row r="27" spans="1:6" ht="15">
      <c r="A27" s="191"/>
      <c r="B27" s="183">
        <f>B12+B19</f>
        <v>10.241666666666667</v>
      </c>
      <c r="C27" s="192"/>
      <c r="D27" s="192"/>
      <c r="E27" s="192"/>
      <c r="F27" s="192"/>
    </row>
    <row r="28" spans="1:6" ht="15.75">
      <c r="A28" s="191"/>
      <c r="B28" s="192"/>
      <c r="F28" s="194"/>
    </row>
    <row r="29" spans="1:6" ht="12.75">
      <c r="A29" s="191"/>
      <c r="B29" s="192"/>
      <c r="F29" s="192"/>
    </row>
    <row r="33" spans="1:3" ht="15.75">
      <c r="A33" s="193" t="s">
        <v>338</v>
      </c>
      <c r="B33" s="193"/>
      <c r="C33" s="193"/>
    </row>
    <row r="34" spans="1:3" ht="12.75">
      <c r="A34" s="195" t="s">
        <v>339</v>
      </c>
      <c r="B34" s="195"/>
      <c r="C34" s="195"/>
    </row>
  </sheetData>
  <mergeCells count="3">
    <mergeCell ref="A1:F1"/>
    <mergeCell ref="A2:F2"/>
    <mergeCell ref="A34:C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Pasha</cp:lastModifiedBy>
  <dcterms:created xsi:type="dcterms:W3CDTF">2010-06-28T17:34:24Z</dcterms:created>
  <dcterms:modified xsi:type="dcterms:W3CDTF">2010-07-08T11:23:42Z</dcterms:modified>
  <cp:category/>
  <cp:version/>
  <cp:contentType/>
  <cp:contentStatus/>
</cp:coreProperties>
</file>